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Ồ SƠ THƯƠNG\VP HĐND\KỲ HỌP THỨ 9\"/>
    </mc:Choice>
  </mc:AlternateContent>
  <xr:revisionPtr revIDLastSave="0" documentId="13_ncr:1_{01C5C408-A19E-4C54-BDCB-AE9ACAF7691B}" xr6:coauthVersionLast="47" xr6:coauthVersionMax="47" xr10:uidLastSave="{00000000-0000-0000-0000-000000000000}"/>
  <bookViews>
    <workbookView xWindow="15555" yWindow="975" windowWidth="12825" windowHeight="12555" xr2:uid="{AF3BE94D-1ADC-48DC-880E-F69CAD9D86D5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1" l="1"/>
  <c r="H124" i="1"/>
  <c r="E124" i="1"/>
  <c r="H121" i="1"/>
  <c r="G121" i="1"/>
  <c r="H25" i="1"/>
  <c r="F12" i="1"/>
  <c r="F15" i="1"/>
  <c r="F124" i="1"/>
  <c r="H82" i="1"/>
  <c r="G83" i="1"/>
  <c r="H13" i="1"/>
  <c r="H14" i="1"/>
  <c r="H16" i="1"/>
  <c r="H17" i="1"/>
  <c r="H18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58" i="1"/>
  <c r="H59" i="1"/>
  <c r="H60" i="1"/>
  <c r="H63" i="1"/>
  <c r="H64" i="1"/>
  <c r="H65" i="1"/>
  <c r="H66" i="1"/>
  <c r="H69" i="1"/>
  <c r="H70" i="1"/>
  <c r="H71" i="1"/>
  <c r="H72" i="1"/>
  <c r="H73" i="1"/>
  <c r="H74" i="1"/>
  <c r="H75" i="1"/>
  <c r="H76" i="1"/>
  <c r="H79" i="1"/>
  <c r="H80" i="1"/>
  <c r="H81" i="1"/>
  <c r="H83" i="1"/>
  <c r="H84" i="1"/>
  <c r="H85" i="1"/>
  <c r="H86" i="1"/>
  <c r="H87" i="1"/>
  <c r="H88" i="1"/>
  <c r="H90" i="1"/>
  <c r="H92" i="1"/>
  <c r="H93" i="1"/>
  <c r="H94" i="1"/>
  <c r="H96" i="1"/>
  <c r="H97" i="1"/>
  <c r="H98" i="1"/>
  <c r="H99" i="1"/>
  <c r="H102" i="1"/>
  <c r="H104" i="1"/>
  <c r="H106" i="1"/>
  <c r="H107" i="1"/>
  <c r="H108" i="1"/>
  <c r="H109" i="1"/>
  <c r="H115" i="1"/>
  <c r="H116" i="1"/>
  <c r="H117" i="1"/>
  <c r="H119" i="1"/>
  <c r="H125" i="1"/>
  <c r="H126" i="1"/>
  <c r="H127" i="1"/>
  <c r="H128" i="1"/>
  <c r="H129" i="1"/>
  <c r="H130" i="1"/>
  <c r="H131" i="1"/>
  <c r="H132" i="1"/>
  <c r="H133" i="1"/>
  <c r="H135" i="1"/>
  <c r="H136" i="1"/>
  <c r="H140" i="1"/>
  <c r="H141" i="1"/>
  <c r="H144" i="1"/>
  <c r="G46" i="1"/>
  <c r="D59" i="1"/>
  <c r="G59" i="1" s="1"/>
  <c r="G90" i="1"/>
  <c r="G13" i="1"/>
  <c r="G14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8" i="1"/>
  <c r="G49" i="1"/>
  <c r="G51" i="1"/>
  <c r="G54" i="1"/>
  <c r="G56" i="1"/>
  <c r="G57" i="1"/>
  <c r="G58" i="1"/>
  <c r="G60" i="1"/>
  <c r="G61" i="1"/>
  <c r="G63" i="1"/>
  <c r="G64" i="1"/>
  <c r="G65" i="1"/>
  <c r="G66" i="1"/>
  <c r="G67" i="1"/>
  <c r="G69" i="1"/>
  <c r="G70" i="1"/>
  <c r="G71" i="1"/>
  <c r="G72" i="1"/>
  <c r="G74" i="1"/>
  <c r="G81" i="1"/>
  <c r="G84" i="1"/>
  <c r="G88" i="1"/>
  <c r="G91" i="1"/>
  <c r="G92" i="1"/>
  <c r="G93" i="1"/>
  <c r="G94" i="1"/>
  <c r="G96" i="1"/>
  <c r="G97" i="1"/>
  <c r="G98" i="1"/>
  <c r="G99" i="1"/>
  <c r="G102" i="1"/>
  <c r="G107" i="1"/>
  <c r="G109" i="1"/>
  <c r="G114" i="1"/>
  <c r="G115" i="1"/>
  <c r="G116" i="1"/>
  <c r="G117" i="1"/>
  <c r="G119" i="1"/>
  <c r="G122" i="1"/>
  <c r="G124" i="1"/>
  <c r="G125" i="1"/>
  <c r="G126" i="1"/>
  <c r="G127" i="1"/>
  <c r="G128" i="1"/>
  <c r="G129" i="1"/>
  <c r="G130" i="1"/>
  <c r="G131" i="1"/>
  <c r="G133" i="1"/>
  <c r="G135" i="1"/>
  <c r="G136" i="1"/>
  <c r="G139" i="1"/>
  <c r="G140" i="1"/>
  <c r="G142" i="1"/>
  <c r="G144" i="1"/>
  <c r="F90" i="1"/>
  <c r="F58" i="1"/>
  <c r="F59" i="1"/>
  <c r="F74" i="1"/>
  <c r="F72" i="1" s="1"/>
  <c r="F34" i="1"/>
  <c r="F19" i="1"/>
  <c r="F81" i="1"/>
  <c r="E125" i="1"/>
  <c r="E117" i="1"/>
  <c r="H10" i="1"/>
  <c r="E90" i="1"/>
  <c r="E74" i="1"/>
  <c r="D58" i="1"/>
  <c r="D90" i="1"/>
  <c r="D34" i="1"/>
  <c r="D12" i="1"/>
  <c r="G15" i="1" l="1"/>
  <c r="H15" i="1"/>
  <c r="H19" i="1"/>
  <c r="G19" i="1"/>
  <c r="D11" i="1"/>
  <c r="F11" i="1" l="1"/>
  <c r="G12" i="1"/>
  <c r="H12" i="1"/>
  <c r="H11" i="1" l="1"/>
  <c r="G11" i="1"/>
</calcChain>
</file>

<file path=xl/sharedStrings.xml><?xml version="1.0" encoding="utf-8"?>
<sst xmlns="http://schemas.openxmlformats.org/spreadsheetml/2006/main" count="313" uniqueCount="176">
  <si>
    <t>ỦY BAN NHÂN DÂN</t>
  </si>
  <si>
    <t>CỘNG HÒA XÃ HỘI CHỦ NGHĨA VIỆT NAM</t>
  </si>
  <si>
    <t>XÃ ĐĂK RƠ NGA</t>
  </si>
  <si>
    <t>Độc lập - Tự do - Hạnh phúc</t>
  </si>
  <si>
    <t>STT</t>
  </si>
  <si>
    <t>Chỉ tiêu</t>
  </si>
  <si>
    <t>ĐVT</t>
  </si>
  <si>
    <t>So sánh %</t>
  </si>
  <si>
    <t>Ghi chú</t>
  </si>
  <si>
    <t>A</t>
  </si>
  <si>
    <t>B</t>
  </si>
  <si>
    <t>C</t>
  </si>
  <si>
    <t>PHẦN THỨ NHẤT: KINH TẾ</t>
  </si>
  <si>
    <t>I</t>
  </si>
  <si>
    <t>Tình hình sản xuất NLTS</t>
  </si>
  <si>
    <t>*</t>
  </si>
  <si>
    <t xml:space="preserve">Tổng DT gieo trồng </t>
  </si>
  <si>
    <t>Ha</t>
  </si>
  <si>
    <t>Diện tích cây hàng năm</t>
  </si>
  <si>
    <t>Vụ Đông xuân</t>
  </si>
  <si>
    <t>Vụ mùa</t>
  </si>
  <si>
    <t>Cây lương thực</t>
  </si>
  <si>
    <t>Tổng sản lượng lương thực (Có hạt)</t>
  </si>
  <si>
    <t xml:space="preserve">Tấn </t>
  </si>
  <si>
    <r>
      <t xml:space="preserve">Trong đó </t>
    </r>
    <r>
      <rPr>
        <sz val="12"/>
        <rFont val="Times New Roman"/>
        <family val="1"/>
      </rPr>
      <t>: + Thóc</t>
    </r>
  </si>
  <si>
    <t>Tấn</t>
  </si>
  <si>
    <t xml:space="preserve">                  + Ngô</t>
  </si>
  <si>
    <t>a</t>
  </si>
  <si>
    <t>Lúa cả năm</t>
  </si>
  <si>
    <t>Năng suất</t>
  </si>
  <si>
    <t>Tạ/ha</t>
  </si>
  <si>
    <t>Sản lượng</t>
  </si>
  <si>
    <t>a1</t>
  </si>
  <si>
    <t>- Lúa Đông xuân</t>
  </si>
  <si>
    <t>a2</t>
  </si>
  <si>
    <t>- Lúa vụ mùa</t>
  </si>
  <si>
    <t>42,6</t>
  </si>
  <si>
    <t>+ Lúa ruộng</t>
  </si>
  <si>
    <t>45,5</t>
  </si>
  <si>
    <t>+ Lúa nà,rẫy</t>
  </si>
  <si>
    <t>b</t>
  </si>
  <si>
    <t>Ngô cả năm</t>
  </si>
  <si>
    <t>b1</t>
  </si>
  <si>
    <t>- Ngô vụ xuân</t>
  </si>
  <si>
    <t>Trong đó:Diện tích chuyển đổi từ diện tích đất lúa 1 vụ kém hiệu quả</t>
  </si>
  <si>
    <t>ha</t>
  </si>
  <si>
    <t>b2</t>
  </si>
  <si>
    <t>- Ngô vụ mùa</t>
  </si>
  <si>
    <t>Cây sắn</t>
  </si>
  <si>
    <t>Trong đó: Diện tích xây dựng vùng nguyên liệu sắn sạch bệnh</t>
  </si>
  <si>
    <t>Cây mía</t>
  </si>
  <si>
    <t>Trong đó : Diện tích chuyển đổi từ diện tích đất lúa 1 vụ kém hiệu quả</t>
  </si>
  <si>
    <t>Ta./ha</t>
  </si>
  <si>
    <t>Cây thực phẩm (rau, đậu các loại)</t>
  </si>
  <si>
    <t>Râu các loại</t>
  </si>
  <si>
    <t>Đậu các loại</t>
  </si>
  <si>
    <t>II</t>
  </si>
  <si>
    <t>Cây lâu năm, cây dược liệu</t>
  </si>
  <si>
    <t>Cây công nghiệp</t>
  </si>
  <si>
    <t>1.1</t>
  </si>
  <si>
    <t xml:space="preserve">Cây cà phê </t>
  </si>
  <si>
    <t>Trong đó: Trồng mới</t>
  </si>
  <si>
    <t xml:space="preserve">                DT phá bỏ</t>
  </si>
  <si>
    <t xml:space="preserve">                DT cho sản phẩm</t>
  </si>
  <si>
    <t xml:space="preserve">                Năng suất (nhân)</t>
  </si>
  <si>
    <t xml:space="preserve">                Sản  lượng</t>
  </si>
  <si>
    <t>1.2</t>
  </si>
  <si>
    <t xml:space="preserve">Cây cao su </t>
  </si>
  <si>
    <t xml:space="preserve">                Năng suất</t>
  </si>
  <si>
    <t xml:space="preserve">                Sản lượng</t>
  </si>
  <si>
    <t>1.3</t>
  </si>
  <si>
    <t>Cây ăn quả</t>
  </si>
  <si>
    <t>Trồng mới</t>
  </si>
  <si>
    <t>1.4</t>
  </si>
  <si>
    <t>Cây mắc ca</t>
  </si>
  <si>
    <t>Cây dược liệu khác</t>
  </si>
  <si>
    <t>III</t>
  </si>
  <si>
    <t>Chăn nuôi</t>
  </si>
  <si>
    <t>Tổng đàn gia súc</t>
  </si>
  <si>
    <t>Con</t>
  </si>
  <si>
    <t>Đàn trâu</t>
  </si>
  <si>
    <t>Đàn bò</t>
  </si>
  <si>
    <t>Đàn heo</t>
  </si>
  <si>
    <t>Tổng đàn gia cầm</t>
  </si>
  <si>
    <t>IV</t>
  </si>
  <si>
    <t>Thủy sản</t>
  </si>
  <si>
    <t>Diện tích thủy sản</t>
  </si>
  <si>
    <t>Sản lượng thủy sản</t>
  </si>
  <si>
    <t xml:space="preserve"> - Sản lượng nuôi trồng</t>
  </si>
  <si>
    <t xml:space="preserve"> - Sản lượng khai thác</t>
  </si>
  <si>
    <t>V</t>
  </si>
  <si>
    <t>Lâm nghiệp</t>
  </si>
  <si>
    <t>Trồng rừng</t>
  </si>
  <si>
    <t>- Trồng mới</t>
  </si>
  <si>
    <t>VI</t>
  </si>
  <si>
    <t>Thương mại</t>
  </si>
  <si>
    <t>Tổng mức bán lẻ hàng hoá và DVXH</t>
  </si>
  <si>
    <t>Triệu đồng</t>
  </si>
  <si>
    <t>PHẦN HAI: VĂN HOÁ - XÃ HỘI</t>
  </si>
  <si>
    <t>Dân số, kế hoạch hóa gia đình</t>
  </si>
  <si>
    <t>Số hộ trong năm</t>
  </si>
  <si>
    <t>Dân số có mặt đầu năm</t>
  </si>
  <si>
    <t>Người</t>
  </si>
  <si>
    <t>Dân số có mặt cuối năm</t>
  </si>
  <si>
    <t>Dân số trung bình trong năm</t>
  </si>
  <si>
    <t>Lao động và việc làm</t>
  </si>
  <si>
    <t>%</t>
  </si>
  <si>
    <t>Giảm nghèo</t>
  </si>
  <si>
    <t xml:space="preserve">Tỷ lệ hộ nghèo giảm trong năm </t>
  </si>
  <si>
    <t>Tỷ lệ hộ nghèo (chuẩn nghèo giai đoạn 2021-2025</t>
  </si>
  <si>
    <t>Giáo dục</t>
  </si>
  <si>
    <t>Tổng số học sinh đầu năm học</t>
  </si>
  <si>
    <t>Học sinh</t>
  </si>
  <si>
    <t>Mầm non</t>
  </si>
  <si>
    <t>+</t>
  </si>
  <si>
    <t>Nhà trẻ</t>
  </si>
  <si>
    <t>Cháu</t>
  </si>
  <si>
    <t xml:space="preserve">    Trong đó: Công lập</t>
  </si>
  <si>
    <t>Mẫu giáo</t>
  </si>
  <si>
    <t>Tiểu học</t>
  </si>
  <si>
    <t>c</t>
  </si>
  <si>
    <t>Trung học cơ sở</t>
  </si>
  <si>
    <t>d</t>
  </si>
  <si>
    <t>Bổ túc trung học cơ sở</t>
  </si>
  <si>
    <t>Tỷ lệ trường đạt chuẩn quốc gia</t>
  </si>
  <si>
    <t>Y tế</t>
  </si>
  <si>
    <t>Tỷ lệ trạm y tế đạt chuẩn quốc gia</t>
  </si>
  <si>
    <t>Tỷ lệ bao phủ bảo hiểm y tế</t>
  </si>
  <si>
    <t>Văn hoá, thông tin, truyền thanh, truyền hình</t>
  </si>
  <si>
    <t>Văn hóa thông tin</t>
  </si>
  <si>
    <t xml:space="preserve"> Hộ gia đình được công nhận GĐVH</t>
  </si>
  <si>
    <t>Gia đình</t>
  </si>
  <si>
    <t>Tỷ lệ hộ đạt gia đình văn hóa</t>
  </si>
  <si>
    <t>Thôn văn hoá</t>
  </si>
  <si>
    <t>Thôn, KP</t>
  </si>
  <si>
    <t>Tỷ lệ thôn, khối phố văn hoá</t>
  </si>
  <si>
    <t xml:space="preserve">Cơ quan văn hoá </t>
  </si>
  <si>
    <t>Cq, Đv</t>
  </si>
  <si>
    <t>Số thôn có nhà rông văn hóa</t>
  </si>
  <si>
    <t>thôn</t>
  </si>
  <si>
    <r>
      <t xml:space="preserve">BIỂU TỔNG HỢP KINH TẾ XÃ HỘI  NĂM 2024
</t>
    </r>
    <r>
      <rPr>
        <i/>
        <sz val="13"/>
        <rFont val="Times New Roman"/>
        <family val="1"/>
      </rPr>
      <t>(Kèm theo Báo cáo số…/BC-UBND, ngày… tháng 12 năm 2024 của UBND xã Đăk Rơ Nga)</t>
    </r>
    <r>
      <rPr>
        <b/>
        <sz val="13"/>
        <rFont val="Times New Roman"/>
        <family val="1"/>
      </rPr>
      <t xml:space="preserve">
</t>
    </r>
  </si>
  <si>
    <t>Thực hiện năm 2023</t>
  </si>
  <si>
    <t>Kế hoạch năm 2024</t>
  </si>
  <si>
    <t>Thực hiện  năm 2024</t>
  </si>
  <si>
    <t>So với KH năm 2023</t>
  </si>
  <si>
    <t xml:space="preserve"> So với KH thực hiện   năm 2024</t>
  </si>
  <si>
    <t>Năm 2024</t>
  </si>
  <si>
    <t>Diện tích đã trồng</t>
  </si>
  <si>
    <t>Diện tích trồng mới</t>
  </si>
  <si>
    <t xml:space="preserve"> -</t>
  </si>
  <si>
    <t>Đã trồng</t>
  </si>
  <si>
    <t xml:space="preserve"> + Trong đó: Trồng mới</t>
  </si>
  <si>
    <t>Sầu riêng</t>
  </si>
  <si>
    <t>Chuối</t>
  </si>
  <si>
    <t>Cây có múi (cam, chanh, bưởi)</t>
  </si>
  <si>
    <t>Dứa</t>
  </si>
  <si>
    <t>Chanh dây</t>
  </si>
  <si>
    <t>Cây ăn quả khác</t>
  </si>
  <si>
    <t>Dược liệu hàng năm đến cuối năm 2023</t>
  </si>
  <si>
    <t>Dược liệu hàng năm trồng mới năm 2024</t>
  </si>
  <si>
    <t>Cây Dược liệu lâu năm</t>
  </si>
  <si>
    <t>Lượt/ ha</t>
  </si>
  <si>
    <t>Chương trình mỗi xã một sản phẩm (Chương trình OCOP)</t>
  </si>
  <si>
    <t>S.phẩm</t>
  </si>
  <si>
    <t>-</t>
  </si>
  <si>
    <t>Sản phẩm OCOP đạt hạng 3 sao; 4 sao cấp tỉnh được công nhận mới trong năm.</t>
  </si>
  <si>
    <t>Phát triển Hợp tác xã</t>
  </si>
  <si>
    <t>Tổng số Hợp tác xã</t>
  </si>
  <si>
    <t>HTX</t>
  </si>
  <si>
    <t>Số Hợp tác xã thành lập mới trong năm</t>
  </si>
  <si>
    <t>Tổng số Tổ hợp tác</t>
  </si>
  <si>
    <t>THT</t>
  </si>
  <si>
    <t>Số Tổ hợp tác thành lập mới trong năm</t>
  </si>
  <si>
    <t>VII</t>
  </si>
  <si>
    <t>Lớp</t>
  </si>
  <si>
    <t>Mở lớp đào tạo nghề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</si>
</sst>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-* #,##0.000\ _₫_-;\-* #,##0.000\ _₫_-;_-* &quot;-&quot;???\ _₫_-;_-@_-"/>
    <numFmt numFmtId="168" formatCode="_-* #,##0.0_-;\-* #,##0.0_-;_-* &quot;-&quot;??_-;_-@_-"/>
    <numFmt numFmtId="169" formatCode="_(* #,##0.000_);_(* \(#,##0.000\);_(* &quot;-&quot;??_);_(@_)"/>
    <numFmt numFmtId="170" formatCode="_-* #,##0.0\ _₫_-;\-* #,##0.0\ _₫_-;_-* &quot;-&quot;?\ _₫_-;_-@_-"/>
    <numFmt numFmtId="171" formatCode="_-* #,##0.00\ _₫_-;\-* #,##0.00\ _₫_-;_-* &quot;-&quot;??\ _₫_-;_-@_-"/>
  </numFmts>
  <fonts count="16">
    <font>
      <sz val="11"/>
      <color theme="1"/>
      <name val="Aptos Narrow"/>
      <family val="2"/>
      <charset val="163"/>
      <scheme val="minor"/>
    </font>
    <font>
      <sz val="11"/>
      <color theme="1"/>
      <name val="Aptos Narrow"/>
      <family val="2"/>
      <charset val="163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z val="10"/>
      <name val=".VnArial"/>
      <family val="2"/>
    </font>
    <font>
      <sz val="10"/>
      <name val=".VnArial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0" fillId="0" borderId="0"/>
    <xf numFmtId="164" fontId="11" fillId="0" borderId="0" applyFont="0" applyFill="0" applyBorder="0" applyAlignment="0" applyProtection="0"/>
    <xf numFmtId="0" fontId="12" fillId="0" borderId="0"/>
    <xf numFmtId="171" fontId="11" fillId="0" borderId="0" applyFont="0" applyFill="0" applyBorder="0" applyAlignment="0" applyProtection="0"/>
    <xf numFmtId="0" fontId="11" fillId="0" borderId="0"/>
    <xf numFmtId="0" fontId="13" fillId="0" borderId="0"/>
  </cellStyleXfs>
  <cellXfs count="7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4" fillId="0" borderId="0" xfId="0" applyFont="1"/>
    <xf numFmtId="167" fontId="14" fillId="0" borderId="0" xfId="0" applyNumberFormat="1" applyFont="1"/>
    <xf numFmtId="165" fontId="14" fillId="0" borderId="0" xfId="0" applyNumberFormat="1" applyFont="1"/>
    <xf numFmtId="170" fontId="14" fillId="0" borderId="0" xfId="0" applyNumberFormat="1" applyFont="1"/>
    <xf numFmtId="0" fontId="14" fillId="2" borderId="0" xfId="0" applyFont="1" applyFill="1"/>
    <xf numFmtId="165" fontId="6" fillId="2" borderId="1" xfId="2" applyNumberFormat="1" applyFont="1" applyFill="1" applyBorder="1" applyAlignment="1">
      <alignment horizontal="right" vertical="center" wrapText="1"/>
    </xf>
    <xf numFmtId="165" fontId="8" fillId="2" borderId="1" xfId="2" applyNumberFormat="1" applyFont="1" applyFill="1" applyBorder="1" applyAlignment="1">
      <alignment horizontal="right" vertical="center" wrapText="1"/>
    </xf>
    <xf numFmtId="165" fontId="5" fillId="0" borderId="1" xfId="7" applyNumberFormat="1" applyFont="1" applyFill="1" applyBorder="1" applyAlignment="1">
      <alignment horizontal="right" vertical="center" wrapText="1"/>
    </xf>
    <xf numFmtId="165" fontId="5" fillId="2" borderId="1" xfId="2" applyNumberFormat="1" applyFont="1" applyFill="1" applyBorder="1" applyAlignment="1">
      <alignment horizontal="right" vertical="center" wrapText="1"/>
    </xf>
    <xf numFmtId="0" fontId="6" fillId="0" borderId="1" xfId="8" quotePrefix="1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6" fontId="5" fillId="2" borderId="1" xfId="2" applyNumberFormat="1" applyFont="1" applyFill="1" applyBorder="1" applyAlignment="1">
      <alignment horizontal="right" vertical="center" wrapText="1"/>
    </xf>
    <xf numFmtId="166" fontId="6" fillId="2" borderId="1" xfId="2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vertical="center" wrapText="1"/>
    </xf>
    <xf numFmtId="0" fontId="6" fillId="2" borderId="1" xfId="0" quotePrefix="1" applyFont="1" applyFill="1" applyBorder="1" applyAlignment="1">
      <alignment vertical="center" wrapText="1"/>
    </xf>
    <xf numFmtId="168" fontId="6" fillId="2" borderId="1" xfId="1" applyNumberFormat="1" applyFont="1" applyFill="1" applyBorder="1" applyAlignment="1">
      <alignment horizontal="right" vertical="center" wrapText="1"/>
    </xf>
    <xf numFmtId="0" fontId="6" fillId="2" borderId="1" xfId="0" quotePrefix="1" applyFont="1" applyFill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left" vertical="center" wrapText="1" indent="2"/>
    </xf>
    <xf numFmtId="0" fontId="5" fillId="2" borderId="1" xfId="0" quotePrefix="1" applyFont="1" applyFill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left" vertical="center" wrapText="1" indent="4"/>
    </xf>
    <xf numFmtId="0" fontId="9" fillId="2" borderId="1" xfId="0" applyFont="1" applyFill="1" applyBorder="1" applyAlignment="1">
      <alignment horizontal="center" vertical="center" wrapText="1"/>
    </xf>
    <xf numFmtId="169" fontId="6" fillId="2" borderId="1" xfId="2" applyNumberFormat="1" applyFont="1" applyFill="1" applyBorder="1" applyAlignment="1">
      <alignment horizontal="right" vertical="center" wrapText="1"/>
    </xf>
    <xf numFmtId="0" fontId="9" fillId="2" borderId="1" xfId="0" quotePrefix="1" applyFont="1" applyFill="1" applyBorder="1" applyAlignment="1">
      <alignment vertical="center" wrapText="1"/>
    </xf>
    <xf numFmtId="169" fontId="5" fillId="2" borderId="1" xfId="2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9" applyFont="1" applyFill="1" applyBorder="1" applyAlignment="1">
      <alignment horizontal="left" vertical="center" wrapText="1" indent="3"/>
    </xf>
    <xf numFmtId="165" fontId="9" fillId="0" borderId="1" xfId="5" applyNumberFormat="1" applyFont="1" applyFill="1" applyBorder="1" applyAlignment="1">
      <alignment horizontal="right" vertical="center" wrapText="1"/>
    </xf>
    <xf numFmtId="0" fontId="9" fillId="2" borderId="1" xfId="9" applyFont="1" applyFill="1" applyBorder="1" applyAlignment="1">
      <alignment horizontal="left" vertical="center" indent="3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vertical="center" wrapText="1"/>
    </xf>
    <xf numFmtId="164" fontId="5" fillId="2" borderId="1" xfId="2" applyFont="1" applyFill="1" applyBorder="1" applyAlignment="1">
      <alignment horizontal="right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left" vertical="center" wrapText="1"/>
    </xf>
    <xf numFmtId="164" fontId="6" fillId="2" borderId="1" xfId="2" applyFont="1" applyFill="1" applyBorder="1" applyAlignment="1">
      <alignment horizontal="right" vertical="center" wrapText="1"/>
    </xf>
    <xf numFmtId="165" fontId="6" fillId="2" borderId="1" xfId="2" applyNumberFormat="1" applyFont="1" applyFill="1" applyBorder="1" applyAlignment="1">
      <alignment horizontal="left" vertical="center" wrapText="1"/>
    </xf>
    <xf numFmtId="165" fontId="5" fillId="0" borderId="1" xfId="8" applyNumberFormat="1" applyFont="1" applyBorder="1" applyAlignment="1">
      <alignment vertical="center" wrapText="1"/>
    </xf>
    <xf numFmtId="0" fontId="6" fillId="0" borderId="1" xfId="8" applyFont="1" applyBorder="1" applyAlignment="1">
      <alignment vertical="center" wrapText="1"/>
    </xf>
    <xf numFmtId="165" fontId="6" fillId="0" borderId="1" xfId="5" applyNumberFormat="1" applyFont="1" applyFill="1" applyBorder="1" applyAlignment="1">
      <alignment horizontal="right" vertical="center" wrapText="1"/>
    </xf>
    <xf numFmtId="0" fontId="6" fillId="2" borderId="1" xfId="4" applyFont="1" applyFill="1" applyBorder="1" applyAlignment="1">
      <alignment horizontal="center" vertical="center"/>
    </xf>
    <xf numFmtId="0" fontId="6" fillId="2" borderId="1" xfId="4" quotePrefix="1" applyFont="1" applyFill="1" applyBorder="1" applyAlignment="1">
      <alignment vertical="center" wrapText="1"/>
    </xf>
    <xf numFmtId="165" fontId="6" fillId="0" borderId="1" xfId="6" applyNumberFormat="1" applyFont="1" applyBorder="1" applyAlignment="1">
      <alignment horizontal="right" vertical="center" wrapText="1"/>
    </xf>
    <xf numFmtId="165" fontId="9" fillId="0" borderId="1" xfId="7" applyNumberFormat="1" applyFont="1" applyFill="1" applyBorder="1" applyAlignment="1">
      <alignment horizontal="right" vertical="center" wrapText="1"/>
    </xf>
    <xf numFmtId="165" fontId="6" fillId="0" borderId="1" xfId="7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5" fontId="5" fillId="0" borderId="1" xfId="8" applyNumberFormat="1" applyFont="1" applyBorder="1" applyAlignment="1">
      <alignment horizontal="right" vertical="center" wrapText="1"/>
    </xf>
    <xf numFmtId="0" fontId="5" fillId="0" borderId="1" xfId="8" applyFont="1" applyBorder="1" applyAlignment="1">
      <alignment horizontal="center" vertical="center" wrapText="1"/>
    </xf>
    <xf numFmtId="0" fontId="5" fillId="0" borderId="1" xfId="8" applyFont="1" applyBorder="1" applyAlignment="1">
      <alignment vertical="center" wrapText="1"/>
    </xf>
    <xf numFmtId="0" fontId="5" fillId="2" borderId="1" xfId="0" quotePrefix="1" applyFont="1" applyFill="1" applyBorder="1" applyAlignment="1">
      <alignment horizontal="left" vertical="center" wrapText="1" indent="4"/>
    </xf>
    <xf numFmtId="0" fontId="9" fillId="0" borderId="1" xfId="8" applyFont="1" applyBorder="1" applyAlignment="1">
      <alignment vertical="center" wrapText="1"/>
    </xf>
    <xf numFmtId="0" fontId="8" fillId="0" borderId="1" xfId="8" applyFont="1" applyBorder="1" applyAlignment="1">
      <alignment horizontal="center" vertical="center" wrapText="1"/>
    </xf>
    <xf numFmtId="0" fontId="6" fillId="2" borderId="1" xfId="8" applyFont="1" applyFill="1" applyBorder="1" applyAlignment="1">
      <alignment vertical="center" wrapText="1"/>
    </xf>
    <xf numFmtId="0" fontId="9" fillId="0" borderId="1" xfId="8" applyFont="1" applyBorder="1" applyAlignment="1">
      <alignment horizontal="center" vertical="center" wrapText="1"/>
    </xf>
    <xf numFmtId="165" fontId="6" fillId="2" borderId="1" xfId="5" applyNumberFormat="1" applyFont="1" applyFill="1" applyBorder="1" applyAlignment="1">
      <alignment horizontal="right" vertical="center" wrapText="1"/>
    </xf>
    <xf numFmtId="165" fontId="9" fillId="2" borderId="1" xfId="5" applyNumberFormat="1" applyFont="1" applyFill="1" applyBorder="1" applyAlignment="1">
      <alignment horizontal="right" vertical="center" wrapText="1"/>
    </xf>
    <xf numFmtId="166" fontId="5" fillId="0" borderId="1" xfId="7" applyNumberFormat="1" applyFont="1" applyFill="1" applyBorder="1" applyAlignment="1">
      <alignment horizontal="right" vertical="center" wrapText="1"/>
    </xf>
    <xf numFmtId="0" fontId="8" fillId="0" borderId="1" xfId="0" applyFont="1" applyBorder="1"/>
    <xf numFmtId="165" fontId="6" fillId="0" borderId="1" xfId="8" applyNumberFormat="1" applyFont="1" applyBorder="1" applyAlignment="1">
      <alignment horizontal="center" vertical="center" wrapText="1"/>
    </xf>
    <xf numFmtId="0" fontId="5" fillId="0" borderId="1" xfId="8" quotePrefix="1" applyFont="1" applyBorder="1" applyAlignment="1">
      <alignment horizontal="center" vertical="center" wrapText="1"/>
    </xf>
    <xf numFmtId="0" fontId="15" fillId="0" borderId="1" xfId="8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10">
    <cellStyle name="Comma" xfId="1" builtinId="3"/>
    <cellStyle name="Comma 2" xfId="5" xr:uid="{30C5B813-C46B-4E42-B583-297D30178400}"/>
    <cellStyle name="Comma 2 2" xfId="7" xr:uid="{DBB31AB9-4836-4832-8C6E-13B45FCE35A8}"/>
    <cellStyle name="Comma 2_BC 6 thang_Phu Luc" xfId="2" xr:uid="{A5B03AA4-4135-491D-9531-4E19A75A260D}"/>
    <cellStyle name="Normal" xfId="0" builtinId="0"/>
    <cellStyle name="Normal 2" xfId="6" xr:uid="{E5EA2567-C2AA-4551-96FA-7BC24BCAAAEC}"/>
    <cellStyle name="Normal 2 2 2" xfId="8" xr:uid="{061D6DF8-0F9D-4430-9773-DC4C047986C2}"/>
    <cellStyle name="Normal 6" xfId="4" xr:uid="{04224300-32D9-4151-B159-932ABBED6496}"/>
    <cellStyle name="Normal_17 bieu (hung cap nhap)" xfId="3" xr:uid="{C00D36DE-C6A3-41AB-8A13-01B83868C6FE}"/>
    <cellStyle name="Normal_UOC KQ 2014 2" xfId="9" xr:uid="{20D6792F-8A4D-43D0-B388-82D96439EE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570633</xdr:colOff>
      <xdr:row>1</xdr:row>
      <xdr:rowOff>205221</xdr:rowOff>
    </xdr:from>
    <xdr:to>
      <xdr:col>1</xdr:col>
      <xdr:colOff>994929</xdr:colOff>
      <xdr:row>1</xdr:row>
      <xdr:rowOff>205221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5A021FD-94AD-4D59-B797-3069A3F418BD}"/>
            </a:ext>
          </a:extLst>
        </xdr:cNvPr>
        <xdr:cNvCxnSpPr/>
      </xdr:nvCxnSpPr>
      <xdr:spPr>
        <a:xfrm>
          <a:off x="570633" y="414771"/>
          <a:ext cx="10338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582757</xdr:colOff>
      <xdr:row>2</xdr:row>
      <xdr:rowOff>9525</xdr:rowOff>
    </xdr:from>
    <xdr:to>
      <xdr:col>7</xdr:col>
      <xdr:colOff>28575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AD93DE6-9011-49A4-A074-672B6DE3A034}"/>
            </a:ext>
          </a:extLst>
        </xdr:cNvPr>
        <xdr:cNvCxnSpPr/>
      </xdr:nvCxnSpPr>
      <xdr:spPr>
        <a:xfrm>
          <a:off x="3906982" y="428625"/>
          <a:ext cx="13603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00973-897D-4440-A7A8-BA36C0CA7232}">
  <dimension ref="A1:L144"/>
  <sheetViews>
    <sheetView tabSelected="1" topLeftCell="A73" zoomScale="110" zoomScaleNormal="110" workbookViewId="0">
      <selection activeCell="F91" sqref="A5:I144"/>
    </sheetView>
  </sheetViews>
  <sheetFormatPr defaultRowHeight="15"/>
  <cols>
    <col min="1" max="1" width="9.140625" style="4"/>
    <col min="2" max="2" width="24.42578125" style="4" customWidth="1"/>
    <col min="3" max="3" width="8.140625" style="4" customWidth="1"/>
    <col min="4" max="4" width="10.140625" style="4" customWidth="1"/>
    <col min="5" max="5" width="12.140625" style="4" customWidth="1"/>
    <col min="6" max="6" width="10.42578125" style="4" bestFit="1" customWidth="1"/>
    <col min="7" max="7" width="9.140625" style="4" customWidth="1"/>
    <col min="8" max="8" width="9.140625" style="4"/>
    <col min="9" max="9" width="6.7109375" style="4" customWidth="1"/>
    <col min="10" max="10" width="9.140625" style="4"/>
    <col min="11" max="11" width="10.140625" style="4" bestFit="1" customWidth="1"/>
    <col min="12" max="12" width="12.7109375" style="4" bestFit="1" customWidth="1"/>
    <col min="13" max="16384" width="9.140625" style="4"/>
  </cols>
  <sheetData>
    <row r="1" spans="1:12" ht="16.5">
      <c r="A1" s="77" t="s">
        <v>0</v>
      </c>
      <c r="B1" s="77"/>
      <c r="C1" s="1"/>
      <c r="D1" s="78" t="s">
        <v>1</v>
      </c>
      <c r="E1" s="78"/>
      <c r="F1" s="78"/>
      <c r="G1" s="78"/>
      <c r="H1" s="78"/>
      <c r="I1" s="78"/>
    </row>
    <row r="2" spans="1:12" ht="16.5">
      <c r="A2" s="78" t="s">
        <v>2</v>
      </c>
      <c r="B2" s="78"/>
      <c r="C2" s="1"/>
      <c r="D2" s="78" t="s">
        <v>3</v>
      </c>
      <c r="E2" s="78"/>
      <c r="F2" s="78"/>
      <c r="G2" s="78"/>
      <c r="H2" s="78"/>
      <c r="I2" s="78"/>
    </row>
    <row r="3" spans="1:12" ht="16.5">
      <c r="A3" s="2"/>
      <c r="B3" s="2"/>
      <c r="C3" s="1"/>
      <c r="D3" s="2"/>
      <c r="E3" s="2"/>
      <c r="F3" s="2"/>
      <c r="G3" s="2"/>
      <c r="H3" s="2"/>
      <c r="I3" s="2"/>
    </row>
    <row r="4" spans="1:12" ht="16.5">
      <c r="A4" s="2"/>
      <c r="B4" s="2"/>
      <c r="C4" s="1"/>
      <c r="D4" s="3"/>
      <c r="E4" s="2"/>
      <c r="F4" s="2"/>
      <c r="G4" s="1"/>
      <c r="H4" s="2"/>
      <c r="I4" s="2"/>
    </row>
    <row r="5" spans="1:12" ht="45" customHeight="1">
      <c r="A5" s="77" t="s">
        <v>140</v>
      </c>
      <c r="B5" s="78"/>
      <c r="C5" s="78"/>
      <c r="D5" s="78"/>
      <c r="E5" s="78"/>
      <c r="F5" s="78"/>
      <c r="G5" s="78"/>
      <c r="H5" s="78"/>
      <c r="I5" s="78"/>
    </row>
    <row r="6" spans="1:12" ht="15.75">
      <c r="A6" s="76" t="s">
        <v>4</v>
      </c>
      <c r="B6" s="76" t="s">
        <v>5</v>
      </c>
      <c r="C6" s="76" t="s">
        <v>6</v>
      </c>
      <c r="D6" s="76" t="s">
        <v>141</v>
      </c>
      <c r="E6" s="76" t="s">
        <v>146</v>
      </c>
      <c r="F6" s="76"/>
      <c r="G6" s="76" t="s">
        <v>7</v>
      </c>
      <c r="H6" s="76"/>
      <c r="I6" s="76" t="s">
        <v>8</v>
      </c>
    </row>
    <row r="7" spans="1:12" ht="94.5">
      <c r="A7" s="76"/>
      <c r="B7" s="76"/>
      <c r="C7" s="76"/>
      <c r="D7" s="76"/>
      <c r="E7" s="15" t="s">
        <v>142</v>
      </c>
      <c r="F7" s="15" t="s">
        <v>143</v>
      </c>
      <c r="G7" s="15" t="s">
        <v>144</v>
      </c>
      <c r="H7" s="15" t="s">
        <v>145</v>
      </c>
      <c r="I7" s="76"/>
    </row>
    <row r="8" spans="1:12" ht="15.75">
      <c r="A8" s="17" t="s">
        <v>9</v>
      </c>
      <c r="B8" s="17" t="s">
        <v>10</v>
      </c>
      <c r="C8" s="17" t="s">
        <v>11</v>
      </c>
      <c r="D8" s="17">
        <v>1</v>
      </c>
      <c r="E8" s="17">
        <v>2</v>
      </c>
      <c r="F8" s="17">
        <v>3</v>
      </c>
      <c r="G8" s="17">
        <v>4</v>
      </c>
      <c r="H8" s="17">
        <v>5</v>
      </c>
      <c r="I8" s="17">
        <v>6</v>
      </c>
    </row>
    <row r="9" spans="1:12" ht="31.5">
      <c r="A9" s="15" t="s">
        <v>9</v>
      </c>
      <c r="B9" s="16" t="s">
        <v>12</v>
      </c>
      <c r="C9" s="17"/>
      <c r="D9" s="9"/>
      <c r="E9" s="9"/>
      <c r="F9" s="9"/>
      <c r="G9" s="9"/>
      <c r="H9" s="9"/>
      <c r="I9" s="9"/>
    </row>
    <row r="10" spans="1:12" ht="31.5">
      <c r="A10" s="15" t="s">
        <v>13</v>
      </c>
      <c r="B10" s="18" t="s">
        <v>14</v>
      </c>
      <c r="C10" s="19"/>
      <c r="D10" s="10"/>
      <c r="E10" s="10"/>
      <c r="F10" s="10"/>
      <c r="G10" s="10"/>
      <c r="H10" s="9" t="str">
        <f>IFERROR(F10/#REF!%,"")</f>
        <v/>
      </c>
      <c r="I10" s="10"/>
    </row>
    <row r="11" spans="1:12" ht="15.75">
      <c r="A11" s="17" t="s">
        <v>15</v>
      </c>
      <c r="B11" s="20" t="s">
        <v>16</v>
      </c>
      <c r="C11" s="15" t="s">
        <v>17</v>
      </c>
      <c r="D11" s="12">
        <f>D12+D58</f>
        <v>2154</v>
      </c>
      <c r="E11" s="12">
        <v>2108</v>
      </c>
      <c r="F11" s="12">
        <f>F12+F58</f>
        <v>2291.6999999999998</v>
      </c>
      <c r="G11" s="12">
        <f>F11/D11*100</f>
        <v>106.39275766016712</v>
      </c>
      <c r="H11" s="12">
        <f>F11/E11*100</f>
        <v>108.71442125237192</v>
      </c>
      <c r="I11" s="9"/>
    </row>
    <row r="12" spans="1:12" ht="15.75">
      <c r="A12" s="15" t="s">
        <v>13</v>
      </c>
      <c r="B12" s="18" t="s">
        <v>18</v>
      </c>
      <c r="C12" s="15" t="s">
        <v>17</v>
      </c>
      <c r="D12" s="12">
        <f>D15+D44+D48+D54</f>
        <v>1026.5</v>
      </c>
      <c r="E12" s="12">
        <v>1056</v>
      </c>
      <c r="F12" s="12">
        <f>F15+F44+F54</f>
        <v>1017</v>
      </c>
      <c r="G12" s="12">
        <f t="shared" ref="G12:G74" si="0">F12/D12*100</f>
        <v>99.074525085241106</v>
      </c>
      <c r="H12" s="12">
        <f t="shared" ref="H12:H75" si="1">F12/E12*100</f>
        <v>96.306818181818173</v>
      </c>
      <c r="I12" s="9"/>
    </row>
    <row r="13" spans="1:12" ht="15.75">
      <c r="A13" s="15" t="s">
        <v>15</v>
      </c>
      <c r="B13" s="20" t="s">
        <v>19</v>
      </c>
      <c r="C13" s="15"/>
      <c r="D13" s="9">
        <v>59</v>
      </c>
      <c r="E13" s="9">
        <v>59</v>
      </c>
      <c r="F13" s="9">
        <v>59</v>
      </c>
      <c r="G13" s="9">
        <f t="shared" si="0"/>
        <v>100</v>
      </c>
      <c r="H13" s="9">
        <f t="shared" si="1"/>
        <v>100</v>
      </c>
      <c r="I13" s="9"/>
    </row>
    <row r="14" spans="1:12" ht="15.75">
      <c r="A14" s="15" t="s">
        <v>15</v>
      </c>
      <c r="B14" s="20" t="s">
        <v>20</v>
      </c>
      <c r="C14" s="15"/>
      <c r="D14" s="9">
        <v>106</v>
      </c>
      <c r="E14" s="9">
        <v>103</v>
      </c>
      <c r="F14" s="9">
        <v>102</v>
      </c>
      <c r="G14" s="9">
        <f t="shared" si="0"/>
        <v>96.226415094339629</v>
      </c>
      <c r="H14" s="9">
        <f t="shared" si="1"/>
        <v>99.029126213592235</v>
      </c>
      <c r="I14" s="9"/>
      <c r="L14" s="5"/>
    </row>
    <row r="15" spans="1:12" ht="15.75">
      <c r="A15" s="15">
        <v>1</v>
      </c>
      <c r="B15" s="18" t="s">
        <v>21</v>
      </c>
      <c r="C15" s="15" t="s">
        <v>17</v>
      </c>
      <c r="D15" s="12">
        <v>180</v>
      </c>
      <c r="E15" s="12">
        <v>177</v>
      </c>
      <c r="F15" s="12">
        <f>F19+F34</f>
        <v>177</v>
      </c>
      <c r="G15" s="12">
        <f t="shared" si="0"/>
        <v>98.333333333333329</v>
      </c>
      <c r="H15" s="12">
        <f t="shared" si="1"/>
        <v>100</v>
      </c>
      <c r="I15" s="12"/>
      <c r="L15" s="6"/>
    </row>
    <row r="16" spans="1:12" ht="31.5">
      <c r="A16" s="17" t="s">
        <v>15</v>
      </c>
      <c r="B16" s="20" t="s">
        <v>22</v>
      </c>
      <c r="C16" s="17" t="s">
        <v>23</v>
      </c>
      <c r="D16" s="9">
        <v>804</v>
      </c>
      <c r="E16" s="9">
        <v>807</v>
      </c>
      <c r="F16" s="9">
        <v>807</v>
      </c>
      <c r="G16" s="9">
        <f t="shared" si="0"/>
        <v>100.37313432835822</v>
      </c>
      <c r="H16" s="9">
        <f t="shared" si="1"/>
        <v>100</v>
      </c>
      <c r="I16" s="9"/>
    </row>
    <row r="17" spans="1:9" ht="15.75">
      <c r="A17" s="17"/>
      <c r="B17" s="23" t="s">
        <v>24</v>
      </c>
      <c r="C17" s="17" t="s">
        <v>25</v>
      </c>
      <c r="D17" s="9">
        <v>927</v>
      </c>
      <c r="E17" s="9">
        <v>730</v>
      </c>
      <c r="F17" s="9">
        <v>730</v>
      </c>
      <c r="G17" s="9">
        <f t="shared" si="0"/>
        <v>78.74865156418555</v>
      </c>
      <c r="H17" s="9">
        <f t="shared" si="1"/>
        <v>100</v>
      </c>
      <c r="I17" s="9"/>
    </row>
    <row r="18" spans="1:9" ht="15.75">
      <c r="A18" s="17"/>
      <c r="B18" s="20" t="s">
        <v>26</v>
      </c>
      <c r="C18" s="17" t="s">
        <v>25</v>
      </c>
      <c r="D18" s="9">
        <v>75</v>
      </c>
      <c r="E18" s="9">
        <v>77</v>
      </c>
      <c r="F18" s="9">
        <v>77</v>
      </c>
      <c r="G18" s="9">
        <f t="shared" si="0"/>
        <v>102.66666666666666</v>
      </c>
      <c r="H18" s="9">
        <f t="shared" si="1"/>
        <v>100</v>
      </c>
      <c r="I18" s="9"/>
    </row>
    <row r="19" spans="1:9" ht="15.75">
      <c r="A19" s="15" t="s">
        <v>27</v>
      </c>
      <c r="B19" s="24" t="s">
        <v>28</v>
      </c>
      <c r="C19" s="15" t="s">
        <v>17</v>
      </c>
      <c r="D19" s="12">
        <v>59</v>
      </c>
      <c r="E19" s="12">
        <v>162</v>
      </c>
      <c r="F19" s="12">
        <f>F22+F25</f>
        <v>161</v>
      </c>
      <c r="G19" s="12">
        <f t="shared" si="0"/>
        <v>272.88135593220335</v>
      </c>
      <c r="H19" s="12">
        <f t="shared" si="1"/>
        <v>99.382716049382708</v>
      </c>
      <c r="I19" s="9"/>
    </row>
    <row r="20" spans="1:9" ht="15.75">
      <c r="A20" s="17"/>
      <c r="B20" s="25" t="s">
        <v>29</v>
      </c>
      <c r="C20" s="17" t="s">
        <v>30</v>
      </c>
      <c r="D20" s="26">
        <v>47</v>
      </c>
      <c r="E20" s="22">
        <v>45</v>
      </c>
      <c r="F20" s="22">
        <v>45</v>
      </c>
      <c r="G20" s="9">
        <f t="shared" si="0"/>
        <v>95.744680851063833</v>
      </c>
      <c r="H20" s="9">
        <f t="shared" si="1"/>
        <v>100</v>
      </c>
      <c r="I20" s="9"/>
    </row>
    <row r="21" spans="1:9" ht="15.75">
      <c r="A21" s="17"/>
      <c r="B21" s="25" t="s">
        <v>31</v>
      </c>
      <c r="C21" s="17" t="s">
        <v>25</v>
      </c>
      <c r="D21" s="9">
        <v>277</v>
      </c>
      <c r="E21" s="9">
        <v>730</v>
      </c>
      <c r="F21" s="9">
        <v>730</v>
      </c>
      <c r="G21" s="9">
        <f t="shared" si="0"/>
        <v>263.53790613718411</v>
      </c>
      <c r="H21" s="9">
        <f t="shared" si="1"/>
        <v>100</v>
      </c>
      <c r="I21" s="9"/>
    </row>
    <row r="22" spans="1:9" ht="15.75">
      <c r="A22" s="15" t="s">
        <v>32</v>
      </c>
      <c r="B22" s="29" t="s">
        <v>33</v>
      </c>
      <c r="C22" s="15" t="s">
        <v>17</v>
      </c>
      <c r="D22" s="12">
        <v>59</v>
      </c>
      <c r="E22" s="12">
        <v>59</v>
      </c>
      <c r="F22" s="12">
        <v>59</v>
      </c>
      <c r="G22" s="12">
        <f t="shared" si="0"/>
        <v>100</v>
      </c>
      <c r="H22" s="12">
        <f t="shared" si="1"/>
        <v>100</v>
      </c>
      <c r="I22" s="12"/>
    </row>
    <row r="23" spans="1:9" ht="15.75">
      <c r="A23" s="17"/>
      <c r="B23" s="27" t="s">
        <v>29</v>
      </c>
      <c r="C23" s="17" t="s">
        <v>30</v>
      </c>
      <c r="D23" s="9">
        <v>47</v>
      </c>
      <c r="E23" s="9">
        <v>47</v>
      </c>
      <c r="F23" s="9">
        <v>47</v>
      </c>
      <c r="G23" s="9">
        <f t="shared" si="0"/>
        <v>100</v>
      </c>
      <c r="H23" s="9">
        <f t="shared" si="1"/>
        <v>100</v>
      </c>
      <c r="I23" s="9"/>
    </row>
    <row r="24" spans="1:9" ht="15.75">
      <c r="A24" s="17"/>
      <c r="B24" s="28" t="s">
        <v>31</v>
      </c>
      <c r="C24" s="17" t="s">
        <v>25</v>
      </c>
      <c r="D24" s="9">
        <v>277</v>
      </c>
      <c r="E24" s="9">
        <v>277</v>
      </c>
      <c r="F24" s="9">
        <v>277</v>
      </c>
      <c r="G24" s="9">
        <f t="shared" si="0"/>
        <v>100</v>
      </c>
      <c r="H24" s="9">
        <f t="shared" si="1"/>
        <v>100</v>
      </c>
      <c r="I24" s="9"/>
    </row>
    <row r="25" spans="1:9" ht="15.75">
      <c r="A25" s="15" t="s">
        <v>34</v>
      </c>
      <c r="B25" s="29" t="s">
        <v>35</v>
      </c>
      <c r="C25" s="15" t="s">
        <v>17</v>
      </c>
      <c r="D25" s="12">
        <v>106</v>
      </c>
      <c r="E25" s="12">
        <v>103</v>
      </c>
      <c r="F25" s="12">
        <v>102</v>
      </c>
      <c r="G25" s="12">
        <f t="shared" si="0"/>
        <v>96.226415094339629</v>
      </c>
      <c r="H25" s="12">
        <f>F25/E25*100</f>
        <v>99.029126213592235</v>
      </c>
      <c r="I25" s="12"/>
    </row>
    <row r="26" spans="1:9" ht="15.75">
      <c r="A26" s="17"/>
      <c r="B26" s="28" t="s">
        <v>29</v>
      </c>
      <c r="C26" s="17" t="s">
        <v>30</v>
      </c>
      <c r="D26" s="22" t="s">
        <v>36</v>
      </c>
      <c r="E26" s="22">
        <v>44</v>
      </c>
      <c r="F26" s="22">
        <v>44</v>
      </c>
      <c r="G26" s="9">
        <f t="shared" si="0"/>
        <v>103.28638497652582</v>
      </c>
      <c r="H26" s="9">
        <f t="shared" si="1"/>
        <v>100</v>
      </c>
      <c r="I26" s="9"/>
    </row>
    <row r="27" spans="1:9" ht="15.75">
      <c r="A27" s="17"/>
      <c r="B27" s="28" t="s">
        <v>31</v>
      </c>
      <c r="C27" s="17" t="s">
        <v>25</v>
      </c>
      <c r="D27" s="9">
        <v>542</v>
      </c>
      <c r="E27" s="9">
        <v>453</v>
      </c>
      <c r="F27" s="9">
        <v>453</v>
      </c>
      <c r="G27" s="9">
        <f t="shared" si="0"/>
        <v>83.579335793357927</v>
      </c>
      <c r="H27" s="9">
        <f t="shared" si="1"/>
        <v>100</v>
      </c>
      <c r="I27" s="9"/>
    </row>
    <row r="28" spans="1:9" ht="15.75">
      <c r="A28" s="17"/>
      <c r="B28" s="64" t="s">
        <v>37</v>
      </c>
      <c r="C28" s="15" t="s">
        <v>17</v>
      </c>
      <c r="D28" s="12">
        <v>96</v>
      </c>
      <c r="E28" s="12">
        <v>96</v>
      </c>
      <c r="F28" s="12">
        <v>97</v>
      </c>
      <c r="G28" s="12">
        <f t="shared" si="0"/>
        <v>101.04166666666667</v>
      </c>
      <c r="H28" s="12">
        <f t="shared" si="1"/>
        <v>101.04166666666667</v>
      </c>
      <c r="I28" s="9"/>
    </row>
    <row r="29" spans="1:9" ht="15.75">
      <c r="A29" s="17"/>
      <c r="B29" s="30" t="s">
        <v>29</v>
      </c>
      <c r="C29" s="17" t="s">
        <v>30</v>
      </c>
      <c r="D29" s="9" t="s">
        <v>38</v>
      </c>
      <c r="E29" s="9">
        <v>46</v>
      </c>
      <c r="F29" s="9">
        <v>46</v>
      </c>
      <c r="G29" s="9">
        <f t="shared" si="0"/>
        <v>101.09890109890109</v>
      </c>
      <c r="H29" s="9">
        <f t="shared" si="1"/>
        <v>100</v>
      </c>
      <c r="I29" s="9"/>
    </row>
    <row r="30" spans="1:9" ht="15.75">
      <c r="A30" s="17"/>
      <c r="B30" s="30" t="s">
        <v>31</v>
      </c>
      <c r="C30" s="17" t="s">
        <v>25</v>
      </c>
      <c r="D30" s="9">
        <v>437</v>
      </c>
      <c r="E30" s="9">
        <v>442</v>
      </c>
      <c r="F30" s="9">
        <v>442</v>
      </c>
      <c r="G30" s="9">
        <f t="shared" si="0"/>
        <v>101.14416475972541</v>
      </c>
      <c r="H30" s="9">
        <f t="shared" si="1"/>
        <v>100</v>
      </c>
      <c r="I30" s="9"/>
    </row>
    <row r="31" spans="1:9" ht="15.75">
      <c r="A31" s="17"/>
      <c r="B31" s="64" t="s">
        <v>39</v>
      </c>
      <c r="C31" s="15" t="s">
        <v>17</v>
      </c>
      <c r="D31" s="12">
        <v>10</v>
      </c>
      <c r="E31" s="12">
        <v>7</v>
      </c>
      <c r="F31" s="12">
        <v>7</v>
      </c>
      <c r="G31" s="12">
        <f t="shared" si="0"/>
        <v>70</v>
      </c>
      <c r="H31" s="12">
        <f t="shared" si="1"/>
        <v>100</v>
      </c>
      <c r="I31" s="9"/>
    </row>
    <row r="32" spans="1:9" ht="15.75">
      <c r="A32" s="17"/>
      <c r="B32" s="30" t="s">
        <v>29</v>
      </c>
      <c r="C32" s="17" t="s">
        <v>30</v>
      </c>
      <c r="D32" s="9">
        <v>15</v>
      </c>
      <c r="E32" s="9">
        <v>16</v>
      </c>
      <c r="F32" s="9">
        <v>16</v>
      </c>
      <c r="G32" s="9">
        <f t="shared" si="0"/>
        <v>106.66666666666667</v>
      </c>
      <c r="H32" s="9">
        <f t="shared" si="1"/>
        <v>100</v>
      </c>
      <c r="I32" s="9"/>
    </row>
    <row r="33" spans="1:9" ht="15.75">
      <c r="A33" s="17"/>
      <c r="B33" s="30" t="s">
        <v>31</v>
      </c>
      <c r="C33" s="17" t="s">
        <v>25</v>
      </c>
      <c r="D33" s="9">
        <v>15</v>
      </c>
      <c r="E33" s="9">
        <v>11</v>
      </c>
      <c r="F33" s="9">
        <v>11</v>
      </c>
      <c r="G33" s="9">
        <f t="shared" si="0"/>
        <v>73.333333333333329</v>
      </c>
      <c r="H33" s="9">
        <f t="shared" si="1"/>
        <v>100</v>
      </c>
      <c r="I33" s="9"/>
    </row>
    <row r="34" spans="1:9" ht="15.75">
      <c r="A34" s="15" t="s">
        <v>40</v>
      </c>
      <c r="B34" s="24" t="s">
        <v>41</v>
      </c>
      <c r="C34" s="15" t="s">
        <v>17</v>
      </c>
      <c r="D34" s="21">
        <f>D37+D41</f>
        <v>15</v>
      </c>
      <c r="E34" s="12">
        <v>15</v>
      </c>
      <c r="F34" s="21">
        <f>F37+F41</f>
        <v>16</v>
      </c>
      <c r="G34" s="12">
        <f t="shared" si="0"/>
        <v>106.66666666666667</v>
      </c>
      <c r="H34" s="12">
        <f t="shared" si="1"/>
        <v>106.66666666666667</v>
      </c>
      <c r="I34" s="12"/>
    </row>
    <row r="35" spans="1:9" ht="15.75">
      <c r="A35" s="17"/>
      <c r="B35" s="25" t="s">
        <v>29</v>
      </c>
      <c r="C35" s="17" t="s">
        <v>30</v>
      </c>
      <c r="D35" s="9">
        <v>50</v>
      </c>
      <c r="E35" s="9">
        <v>51</v>
      </c>
      <c r="F35" s="9">
        <v>51</v>
      </c>
      <c r="G35" s="9">
        <f t="shared" si="0"/>
        <v>102</v>
      </c>
      <c r="H35" s="9">
        <f t="shared" si="1"/>
        <v>100</v>
      </c>
      <c r="I35" s="9"/>
    </row>
    <row r="36" spans="1:9" ht="15.75">
      <c r="A36" s="17"/>
      <c r="B36" s="25" t="s">
        <v>31</v>
      </c>
      <c r="C36" s="17" t="s">
        <v>25</v>
      </c>
      <c r="D36" s="9">
        <v>75</v>
      </c>
      <c r="E36" s="9">
        <v>77</v>
      </c>
      <c r="F36" s="9">
        <v>77</v>
      </c>
      <c r="G36" s="9">
        <f t="shared" si="0"/>
        <v>102.66666666666666</v>
      </c>
      <c r="H36" s="9">
        <f t="shared" si="1"/>
        <v>100</v>
      </c>
      <c r="I36" s="9"/>
    </row>
    <row r="37" spans="1:9" ht="15.75">
      <c r="A37" s="17" t="s">
        <v>42</v>
      </c>
      <c r="B37" s="29" t="s">
        <v>43</v>
      </c>
      <c r="C37" s="15" t="s">
        <v>17</v>
      </c>
      <c r="D37" s="12">
        <v>8</v>
      </c>
      <c r="E37" s="12">
        <v>5</v>
      </c>
      <c r="F37" s="12">
        <v>7</v>
      </c>
      <c r="G37" s="12">
        <f t="shared" si="0"/>
        <v>87.5</v>
      </c>
      <c r="H37" s="12">
        <f t="shared" si="1"/>
        <v>140</v>
      </c>
      <c r="I37" s="9"/>
    </row>
    <row r="38" spans="1:9" ht="63">
      <c r="A38" s="17"/>
      <c r="B38" s="27" t="s">
        <v>44</v>
      </c>
      <c r="C38" s="17" t="s">
        <v>45</v>
      </c>
      <c r="D38" s="9">
        <v>0</v>
      </c>
      <c r="E38" s="9">
        <v>2</v>
      </c>
      <c r="F38" s="9">
        <v>1</v>
      </c>
      <c r="G38" s="9">
        <v>0</v>
      </c>
      <c r="H38" s="9">
        <f t="shared" si="1"/>
        <v>50</v>
      </c>
      <c r="I38" s="9"/>
    </row>
    <row r="39" spans="1:9" ht="15.75">
      <c r="A39" s="17"/>
      <c r="B39" s="27" t="s">
        <v>29</v>
      </c>
      <c r="C39" s="17" t="s">
        <v>30</v>
      </c>
      <c r="D39" s="9">
        <v>50</v>
      </c>
      <c r="E39" s="9">
        <v>50</v>
      </c>
      <c r="F39" s="9">
        <v>50</v>
      </c>
      <c r="G39" s="9">
        <f t="shared" si="0"/>
        <v>100</v>
      </c>
      <c r="H39" s="9">
        <f t="shared" si="1"/>
        <v>100</v>
      </c>
      <c r="I39" s="9"/>
    </row>
    <row r="40" spans="1:9" ht="15.75">
      <c r="A40" s="17"/>
      <c r="B40" s="28" t="s">
        <v>31</v>
      </c>
      <c r="C40" s="17" t="s">
        <v>25</v>
      </c>
      <c r="D40" s="9">
        <v>25</v>
      </c>
      <c r="E40" s="9">
        <v>25</v>
      </c>
      <c r="F40" s="9">
        <v>25</v>
      </c>
      <c r="G40" s="9">
        <f t="shared" si="0"/>
        <v>100</v>
      </c>
      <c r="H40" s="9">
        <f t="shared" si="1"/>
        <v>100</v>
      </c>
      <c r="I40" s="9"/>
    </row>
    <row r="41" spans="1:9" ht="15.75">
      <c r="A41" s="17" t="s">
        <v>46</v>
      </c>
      <c r="B41" s="29" t="s">
        <v>47</v>
      </c>
      <c r="C41" s="15" t="s">
        <v>17</v>
      </c>
      <c r="D41" s="21">
        <v>7</v>
      </c>
      <c r="E41" s="12">
        <v>10</v>
      </c>
      <c r="F41" s="12">
        <v>9</v>
      </c>
      <c r="G41" s="12">
        <f t="shared" si="0"/>
        <v>128.57142857142858</v>
      </c>
      <c r="H41" s="12">
        <f t="shared" si="1"/>
        <v>90</v>
      </c>
      <c r="I41" s="9"/>
    </row>
    <row r="42" spans="1:9" ht="15.75">
      <c r="A42" s="17"/>
      <c r="B42" s="27" t="s">
        <v>29</v>
      </c>
      <c r="C42" s="17" t="s">
        <v>30</v>
      </c>
      <c r="D42" s="9">
        <v>50</v>
      </c>
      <c r="E42" s="9">
        <v>52</v>
      </c>
      <c r="F42" s="9">
        <v>52</v>
      </c>
      <c r="G42" s="9">
        <f t="shared" si="0"/>
        <v>104</v>
      </c>
      <c r="H42" s="9">
        <f t="shared" si="1"/>
        <v>100</v>
      </c>
      <c r="I42" s="9"/>
    </row>
    <row r="43" spans="1:9" ht="15.75">
      <c r="A43" s="17"/>
      <c r="B43" s="28" t="s">
        <v>31</v>
      </c>
      <c r="C43" s="17" t="s">
        <v>25</v>
      </c>
      <c r="D43" s="9">
        <v>50</v>
      </c>
      <c r="E43" s="9">
        <v>52</v>
      </c>
      <c r="F43" s="9">
        <v>52</v>
      </c>
      <c r="G43" s="9">
        <f t="shared" si="0"/>
        <v>104</v>
      </c>
      <c r="H43" s="9">
        <f t="shared" si="1"/>
        <v>100</v>
      </c>
      <c r="I43" s="9"/>
    </row>
    <row r="44" spans="1:9" ht="15.75">
      <c r="A44" s="15">
        <v>2</v>
      </c>
      <c r="B44" s="18" t="s">
        <v>48</v>
      </c>
      <c r="C44" s="15" t="s">
        <v>17</v>
      </c>
      <c r="D44" s="12">
        <v>817</v>
      </c>
      <c r="E44" s="12">
        <v>830</v>
      </c>
      <c r="F44" s="12">
        <v>812</v>
      </c>
      <c r="G44" s="12">
        <f t="shared" si="0"/>
        <v>99.388004895960833</v>
      </c>
      <c r="H44" s="12">
        <f t="shared" si="1"/>
        <v>97.831325301204814</v>
      </c>
      <c r="I44" s="12"/>
    </row>
    <row r="45" spans="1:9" ht="15.75">
      <c r="A45" s="31"/>
      <c r="B45" s="25" t="s">
        <v>29</v>
      </c>
      <c r="C45" s="17" t="s">
        <v>30</v>
      </c>
      <c r="D45" s="9">
        <v>155</v>
      </c>
      <c r="E45" s="9">
        <v>170</v>
      </c>
      <c r="F45" s="9">
        <v>170</v>
      </c>
      <c r="G45" s="9">
        <f t="shared" si="0"/>
        <v>109.6774193548387</v>
      </c>
      <c r="H45" s="9">
        <f t="shared" si="1"/>
        <v>100</v>
      </c>
      <c r="I45" s="9"/>
    </row>
    <row r="46" spans="1:9" ht="15.75">
      <c r="A46" s="31"/>
      <c r="B46" s="25" t="s">
        <v>31</v>
      </c>
      <c r="C46" s="17" t="s">
        <v>25</v>
      </c>
      <c r="D46" s="32">
        <v>12.865</v>
      </c>
      <c r="E46" s="9">
        <v>14110</v>
      </c>
      <c r="F46" s="32">
        <v>14.11</v>
      </c>
      <c r="G46" s="9">
        <f>F46/D46*100</f>
        <v>109.6774193548387</v>
      </c>
      <c r="H46" s="9">
        <f t="shared" si="1"/>
        <v>0.1</v>
      </c>
      <c r="I46" s="9"/>
    </row>
    <row r="47" spans="1:9" ht="47.25">
      <c r="A47" s="31"/>
      <c r="B47" s="25" t="s">
        <v>49</v>
      </c>
      <c r="C47" s="17" t="s">
        <v>45</v>
      </c>
      <c r="D47" s="32">
        <v>0</v>
      </c>
      <c r="E47" s="9">
        <v>30</v>
      </c>
      <c r="F47" s="32">
        <v>0</v>
      </c>
      <c r="G47" s="12">
        <v>0</v>
      </c>
      <c r="H47" s="12">
        <f t="shared" si="1"/>
        <v>0</v>
      </c>
      <c r="I47" s="9"/>
    </row>
    <row r="48" spans="1:9" ht="15.75">
      <c r="A48" s="15">
        <v>3</v>
      </c>
      <c r="B48" s="24" t="s">
        <v>50</v>
      </c>
      <c r="C48" s="15" t="s">
        <v>17</v>
      </c>
      <c r="D48" s="21">
        <v>5.5</v>
      </c>
      <c r="E48" s="12"/>
      <c r="F48" s="12"/>
      <c r="G48" s="12">
        <f t="shared" si="0"/>
        <v>0</v>
      </c>
      <c r="H48" s="12"/>
      <c r="I48" s="12"/>
    </row>
    <row r="49" spans="1:11" ht="15.75">
      <c r="A49" s="15" t="s">
        <v>149</v>
      </c>
      <c r="B49" s="25" t="s">
        <v>147</v>
      </c>
      <c r="C49" s="17" t="s">
        <v>17</v>
      </c>
      <c r="D49" s="21">
        <v>5.5</v>
      </c>
      <c r="E49" s="21">
        <v>5.5</v>
      </c>
      <c r="F49" s="12"/>
      <c r="G49" s="12">
        <f t="shared" si="0"/>
        <v>0</v>
      </c>
      <c r="H49" s="12">
        <f t="shared" si="1"/>
        <v>0</v>
      </c>
      <c r="I49" s="12"/>
    </row>
    <row r="50" spans="1:11" ht="15.75">
      <c r="A50" s="15" t="s">
        <v>149</v>
      </c>
      <c r="B50" s="25" t="s">
        <v>148</v>
      </c>
      <c r="C50" s="17" t="s">
        <v>17</v>
      </c>
      <c r="D50" s="12"/>
      <c r="E50" s="12">
        <v>21</v>
      </c>
      <c r="F50" s="12">
        <v>0</v>
      </c>
      <c r="G50" s="12">
        <v>0</v>
      </c>
      <c r="H50" s="12">
        <f t="shared" si="1"/>
        <v>0</v>
      </c>
      <c r="I50" s="12"/>
    </row>
    <row r="51" spans="1:11" ht="63">
      <c r="A51" s="15"/>
      <c r="B51" s="33" t="s">
        <v>51</v>
      </c>
      <c r="C51" s="17" t="s">
        <v>17</v>
      </c>
      <c r="D51" s="22">
        <v>2.5</v>
      </c>
      <c r="E51" s="9">
        <v>4</v>
      </c>
      <c r="F51" s="22">
        <v>0</v>
      </c>
      <c r="G51" s="12">
        <f t="shared" si="0"/>
        <v>0</v>
      </c>
      <c r="H51" s="12">
        <f t="shared" si="1"/>
        <v>0</v>
      </c>
      <c r="I51" s="9"/>
    </row>
    <row r="52" spans="1:11" ht="15.75">
      <c r="A52" s="15"/>
      <c r="B52" s="33" t="s">
        <v>29</v>
      </c>
      <c r="C52" s="17" t="s">
        <v>52</v>
      </c>
      <c r="D52" s="34">
        <v>0</v>
      </c>
      <c r="E52" s="9">
        <v>800</v>
      </c>
      <c r="F52" s="34">
        <v>0</v>
      </c>
      <c r="G52" s="12">
        <v>0</v>
      </c>
      <c r="H52" s="12">
        <f t="shared" si="1"/>
        <v>0</v>
      </c>
      <c r="I52" s="9"/>
    </row>
    <row r="53" spans="1:11" ht="15.75">
      <c r="A53" s="15"/>
      <c r="B53" s="33" t="s">
        <v>31</v>
      </c>
      <c r="C53" s="17" t="s">
        <v>25</v>
      </c>
      <c r="D53" s="34">
        <v>0</v>
      </c>
      <c r="E53" s="9">
        <v>1680</v>
      </c>
      <c r="F53" s="34">
        <v>0</v>
      </c>
      <c r="G53" s="12">
        <v>0</v>
      </c>
      <c r="H53" s="12">
        <f t="shared" si="1"/>
        <v>0</v>
      </c>
      <c r="I53" s="9"/>
    </row>
    <row r="54" spans="1:11" ht="31.5">
      <c r="A54" s="15">
        <v>4</v>
      </c>
      <c r="B54" s="18" t="s">
        <v>53</v>
      </c>
      <c r="C54" s="15" t="s">
        <v>17</v>
      </c>
      <c r="D54" s="12">
        <v>24</v>
      </c>
      <c r="E54" s="12">
        <v>28</v>
      </c>
      <c r="F54" s="12">
        <v>28</v>
      </c>
      <c r="G54" s="12">
        <f t="shared" si="0"/>
        <v>116.66666666666667</v>
      </c>
      <c r="H54" s="12">
        <f t="shared" si="1"/>
        <v>100</v>
      </c>
      <c r="I54" s="12"/>
    </row>
    <row r="55" spans="1:11" ht="47.25">
      <c r="A55" s="15"/>
      <c r="B55" s="20" t="s">
        <v>51</v>
      </c>
      <c r="C55" s="15" t="s">
        <v>45</v>
      </c>
      <c r="D55" s="9">
        <v>0</v>
      </c>
      <c r="E55" s="9">
        <v>1</v>
      </c>
      <c r="F55" s="9">
        <v>0</v>
      </c>
      <c r="G55" s="12">
        <v>0</v>
      </c>
      <c r="H55" s="12">
        <f t="shared" si="1"/>
        <v>0</v>
      </c>
      <c r="I55" s="12"/>
    </row>
    <row r="56" spans="1:11" ht="15.75">
      <c r="A56" s="31"/>
      <c r="B56" s="25" t="s">
        <v>54</v>
      </c>
      <c r="C56" s="17" t="s">
        <v>45</v>
      </c>
      <c r="D56" s="9">
        <v>22</v>
      </c>
      <c r="E56" s="9">
        <v>23</v>
      </c>
      <c r="F56" s="9">
        <v>23</v>
      </c>
      <c r="G56" s="9">
        <f t="shared" si="0"/>
        <v>104.54545454545455</v>
      </c>
      <c r="H56" s="9">
        <f t="shared" si="1"/>
        <v>100</v>
      </c>
      <c r="I56" s="9"/>
    </row>
    <row r="57" spans="1:11" ht="15.75">
      <c r="A57" s="31"/>
      <c r="B57" s="25" t="s">
        <v>55</v>
      </c>
      <c r="C57" s="17" t="s">
        <v>45</v>
      </c>
      <c r="D57" s="9">
        <v>2</v>
      </c>
      <c r="E57" s="9">
        <v>5</v>
      </c>
      <c r="F57" s="9">
        <v>5</v>
      </c>
      <c r="G57" s="9">
        <f t="shared" si="0"/>
        <v>250</v>
      </c>
      <c r="H57" s="9">
        <f t="shared" si="1"/>
        <v>100</v>
      </c>
      <c r="I57" s="9"/>
    </row>
    <row r="58" spans="1:11" ht="31.5">
      <c r="A58" s="19" t="s">
        <v>56</v>
      </c>
      <c r="B58" s="18" t="s">
        <v>57</v>
      </c>
      <c r="C58" s="15" t="s">
        <v>17</v>
      </c>
      <c r="D58" s="21">
        <f>D60+D66+D72+D81+D84</f>
        <v>1127.5</v>
      </c>
      <c r="E58" s="12">
        <v>1052</v>
      </c>
      <c r="F58" s="21">
        <f>F59+F86</f>
        <v>1274.7</v>
      </c>
      <c r="G58" s="12">
        <f t="shared" si="0"/>
        <v>113.05543237250555</v>
      </c>
      <c r="H58" s="12">
        <f t="shared" si="1"/>
        <v>121.16920152091255</v>
      </c>
      <c r="I58" s="12"/>
      <c r="K58" s="7"/>
    </row>
    <row r="59" spans="1:11" ht="15.75">
      <c r="A59" s="15">
        <v>1</v>
      </c>
      <c r="B59" s="35" t="s">
        <v>58</v>
      </c>
      <c r="C59" s="15" t="s">
        <v>17</v>
      </c>
      <c r="D59" s="12">
        <f>D60+D66+D72+D81</f>
        <v>1120.5</v>
      </c>
      <c r="E59" s="12">
        <v>1005</v>
      </c>
      <c r="F59" s="12">
        <f>F60+F66+F72+F81</f>
        <v>1271.2</v>
      </c>
      <c r="G59" s="12">
        <f t="shared" si="0"/>
        <v>113.44935296742527</v>
      </c>
      <c r="H59" s="12">
        <f t="shared" si="1"/>
        <v>126.48756218905473</v>
      </c>
      <c r="I59" s="12"/>
    </row>
    <row r="60" spans="1:11" ht="15.75">
      <c r="A60" s="15" t="s">
        <v>59</v>
      </c>
      <c r="B60" s="18" t="s">
        <v>60</v>
      </c>
      <c r="C60" s="15" t="s">
        <v>17</v>
      </c>
      <c r="D60" s="12">
        <v>158.5</v>
      </c>
      <c r="E60" s="12">
        <v>143</v>
      </c>
      <c r="F60" s="12">
        <v>208</v>
      </c>
      <c r="G60" s="12">
        <f t="shared" si="0"/>
        <v>131.23028391167193</v>
      </c>
      <c r="H60" s="12">
        <f t="shared" si="1"/>
        <v>145.45454545454547</v>
      </c>
      <c r="I60" s="12"/>
    </row>
    <row r="61" spans="1:11" ht="15.75">
      <c r="A61" s="17"/>
      <c r="B61" s="20" t="s">
        <v>61</v>
      </c>
      <c r="C61" s="17" t="s">
        <v>17</v>
      </c>
      <c r="D61" s="9">
        <v>4.5</v>
      </c>
      <c r="E61" s="9">
        <v>0</v>
      </c>
      <c r="F61" s="9">
        <v>24</v>
      </c>
      <c r="G61" s="9">
        <f t="shared" si="0"/>
        <v>533.33333333333326</v>
      </c>
      <c r="H61" s="12">
        <v>0</v>
      </c>
      <c r="I61" s="9"/>
    </row>
    <row r="62" spans="1:11" ht="15.75">
      <c r="A62" s="17"/>
      <c r="B62" s="20" t="s">
        <v>62</v>
      </c>
      <c r="C62" s="17" t="s">
        <v>17</v>
      </c>
      <c r="D62" s="9"/>
      <c r="E62" s="9"/>
      <c r="F62" s="9">
        <v>0</v>
      </c>
      <c r="G62" s="9">
        <v>0</v>
      </c>
      <c r="H62" s="12">
        <v>0</v>
      </c>
      <c r="I62" s="9"/>
    </row>
    <row r="63" spans="1:11" ht="31.5">
      <c r="A63" s="17"/>
      <c r="B63" s="36" t="s">
        <v>63</v>
      </c>
      <c r="C63" s="17" t="s">
        <v>17</v>
      </c>
      <c r="D63" s="9">
        <v>94</v>
      </c>
      <c r="E63" s="9">
        <v>1000</v>
      </c>
      <c r="F63" s="9">
        <v>1000</v>
      </c>
      <c r="G63" s="9">
        <f t="shared" si="0"/>
        <v>1063.8297872340424</v>
      </c>
      <c r="H63" s="9">
        <f t="shared" si="1"/>
        <v>100</v>
      </c>
      <c r="I63" s="9"/>
    </row>
    <row r="64" spans="1:11" ht="31.5">
      <c r="A64" s="17"/>
      <c r="B64" s="20" t="s">
        <v>64</v>
      </c>
      <c r="C64" s="17" t="s">
        <v>30</v>
      </c>
      <c r="D64" s="22">
        <v>31</v>
      </c>
      <c r="E64" s="22">
        <v>32</v>
      </c>
      <c r="F64" s="22">
        <v>32</v>
      </c>
      <c r="G64" s="9">
        <f t="shared" si="0"/>
        <v>103.2258064516129</v>
      </c>
      <c r="H64" s="9">
        <f t="shared" si="1"/>
        <v>100</v>
      </c>
      <c r="I64" s="9"/>
    </row>
    <row r="65" spans="1:9" ht="15.75">
      <c r="A65" s="17"/>
      <c r="B65" s="20" t="s">
        <v>65</v>
      </c>
      <c r="C65" s="17" t="s">
        <v>25</v>
      </c>
      <c r="D65" s="9">
        <v>291</v>
      </c>
      <c r="E65" s="9">
        <v>320</v>
      </c>
      <c r="F65" s="9">
        <v>320</v>
      </c>
      <c r="G65" s="9">
        <f t="shared" si="0"/>
        <v>109.96563573883162</v>
      </c>
      <c r="H65" s="9">
        <f t="shared" si="1"/>
        <v>100</v>
      </c>
      <c r="I65" s="9"/>
    </row>
    <row r="66" spans="1:9" ht="15.75">
      <c r="A66" s="15" t="s">
        <v>66</v>
      </c>
      <c r="B66" s="18" t="s">
        <v>67</v>
      </c>
      <c r="C66" s="15" t="s">
        <v>17</v>
      </c>
      <c r="D66" s="12">
        <v>719</v>
      </c>
      <c r="E66" s="12">
        <v>623</v>
      </c>
      <c r="F66" s="12">
        <v>763</v>
      </c>
      <c r="G66" s="12">
        <f t="shared" si="0"/>
        <v>106.11961057023645</v>
      </c>
      <c r="H66" s="12">
        <f t="shared" si="1"/>
        <v>122.47191011235957</v>
      </c>
      <c r="I66" s="12"/>
    </row>
    <row r="67" spans="1:9" ht="15.75">
      <c r="A67" s="17"/>
      <c r="B67" s="20" t="s">
        <v>61</v>
      </c>
      <c r="C67" s="17" t="s">
        <v>17</v>
      </c>
      <c r="D67" s="9">
        <v>67</v>
      </c>
      <c r="E67" s="9">
        <v>0</v>
      </c>
      <c r="F67" s="9">
        <v>35</v>
      </c>
      <c r="G67" s="12">
        <f t="shared" si="0"/>
        <v>52.238805970149251</v>
      </c>
      <c r="H67" s="12">
        <v>0</v>
      </c>
      <c r="I67" s="9"/>
    </row>
    <row r="68" spans="1:9" ht="15.75">
      <c r="A68" s="17"/>
      <c r="B68" s="20" t="s">
        <v>62</v>
      </c>
      <c r="C68" s="17" t="s">
        <v>17</v>
      </c>
      <c r="D68" s="9">
        <v>0</v>
      </c>
      <c r="E68" s="9"/>
      <c r="F68" s="9">
        <v>0</v>
      </c>
      <c r="G68" s="12">
        <v>0</v>
      </c>
      <c r="H68" s="12">
        <v>0</v>
      </c>
      <c r="I68" s="9"/>
    </row>
    <row r="69" spans="1:9" ht="31.5">
      <c r="A69" s="17"/>
      <c r="B69" s="20" t="s">
        <v>63</v>
      </c>
      <c r="C69" s="17" t="s">
        <v>17</v>
      </c>
      <c r="D69" s="9">
        <v>500</v>
      </c>
      <c r="E69" s="9">
        <v>500</v>
      </c>
      <c r="F69" s="9">
        <v>500</v>
      </c>
      <c r="G69" s="9">
        <f t="shared" si="0"/>
        <v>100</v>
      </c>
      <c r="H69" s="9">
        <f t="shared" si="1"/>
        <v>100</v>
      </c>
      <c r="I69" s="9"/>
    </row>
    <row r="70" spans="1:9" ht="15.75">
      <c r="A70" s="17"/>
      <c r="B70" s="20" t="s">
        <v>68</v>
      </c>
      <c r="C70" s="17" t="s">
        <v>30</v>
      </c>
      <c r="D70" s="22">
        <v>12.5</v>
      </c>
      <c r="E70" s="22">
        <v>12.6</v>
      </c>
      <c r="F70" s="22">
        <v>12.6</v>
      </c>
      <c r="G70" s="9">
        <f t="shared" si="0"/>
        <v>100.8</v>
      </c>
      <c r="H70" s="9">
        <f t="shared" si="1"/>
        <v>100</v>
      </c>
      <c r="I70" s="9"/>
    </row>
    <row r="71" spans="1:9" ht="15.75">
      <c r="A71" s="17"/>
      <c r="B71" s="20" t="s">
        <v>69</v>
      </c>
      <c r="C71" s="17" t="s">
        <v>25</v>
      </c>
      <c r="D71" s="9">
        <v>625</v>
      </c>
      <c r="E71" s="9">
        <v>630</v>
      </c>
      <c r="F71" s="9">
        <v>630</v>
      </c>
      <c r="G71" s="9">
        <f t="shared" si="0"/>
        <v>100.8</v>
      </c>
      <c r="H71" s="9">
        <f t="shared" si="1"/>
        <v>100</v>
      </c>
      <c r="I71" s="9"/>
    </row>
    <row r="72" spans="1:9" ht="15.75">
      <c r="A72" s="15" t="s">
        <v>70</v>
      </c>
      <c r="B72" s="18" t="s">
        <v>71</v>
      </c>
      <c r="C72" s="15" t="s">
        <v>17</v>
      </c>
      <c r="D72" s="12">
        <v>108</v>
      </c>
      <c r="E72" s="12">
        <v>106</v>
      </c>
      <c r="F72" s="12">
        <f>F74+D72</f>
        <v>150.69999999999999</v>
      </c>
      <c r="G72" s="12">
        <f t="shared" si="0"/>
        <v>139.53703703703704</v>
      </c>
      <c r="H72" s="12">
        <f t="shared" si="1"/>
        <v>142.16981132075469</v>
      </c>
      <c r="I72" s="12"/>
    </row>
    <row r="73" spans="1:9" ht="15.75">
      <c r="A73" s="15"/>
      <c r="B73" s="59" t="s">
        <v>150</v>
      </c>
      <c r="C73" s="60" t="s">
        <v>17</v>
      </c>
      <c r="D73" s="9"/>
      <c r="E73" s="9">
        <v>67</v>
      </c>
      <c r="F73" s="9"/>
      <c r="G73" s="12">
        <v>0</v>
      </c>
      <c r="H73" s="12">
        <f t="shared" si="1"/>
        <v>0</v>
      </c>
      <c r="I73" s="9"/>
    </row>
    <row r="74" spans="1:9" ht="15.75">
      <c r="A74" s="15"/>
      <c r="B74" s="65" t="s">
        <v>151</v>
      </c>
      <c r="C74" s="14" t="s">
        <v>17</v>
      </c>
      <c r="D74" s="9">
        <v>27</v>
      </c>
      <c r="E74" s="49">
        <f t="shared" ref="E74" si="2">SUM(E75:E80)</f>
        <v>39</v>
      </c>
      <c r="F74" s="22">
        <f>F75+F76+F79+F80</f>
        <v>42.7</v>
      </c>
      <c r="G74" s="9">
        <f t="shared" si="0"/>
        <v>158.14814814814815</v>
      </c>
      <c r="H74" s="9">
        <f t="shared" si="1"/>
        <v>109.4871794871795</v>
      </c>
      <c r="I74" s="9"/>
    </row>
    <row r="75" spans="1:9" ht="15.75">
      <c r="A75" s="15"/>
      <c r="B75" s="39" t="s">
        <v>152</v>
      </c>
      <c r="C75" s="14"/>
      <c r="D75" s="9"/>
      <c r="E75" s="38">
        <v>2</v>
      </c>
      <c r="F75" s="9">
        <v>8</v>
      </c>
      <c r="G75" s="9">
        <v>0</v>
      </c>
      <c r="H75" s="9">
        <f t="shared" si="1"/>
        <v>400</v>
      </c>
      <c r="I75" s="9"/>
    </row>
    <row r="76" spans="1:9" ht="15.75">
      <c r="A76" s="15"/>
      <c r="B76" s="39" t="s">
        <v>153</v>
      </c>
      <c r="C76" s="14"/>
      <c r="D76" s="9"/>
      <c r="E76" s="38">
        <v>5</v>
      </c>
      <c r="F76" s="22">
        <v>1.7</v>
      </c>
      <c r="G76" s="9">
        <v>0</v>
      </c>
      <c r="H76" s="9">
        <f t="shared" ref="H76:H136" si="3">F76/E76*100</f>
        <v>34</v>
      </c>
      <c r="I76" s="9"/>
    </row>
    <row r="77" spans="1:9" ht="31.5">
      <c r="A77" s="15"/>
      <c r="B77" s="37" t="s">
        <v>154</v>
      </c>
      <c r="C77" s="14"/>
      <c r="D77" s="9"/>
      <c r="E77" s="38"/>
      <c r="F77" s="9"/>
      <c r="G77" s="9">
        <v>0</v>
      </c>
      <c r="H77" s="9">
        <v>0</v>
      </c>
      <c r="I77" s="9"/>
    </row>
    <row r="78" spans="1:9" ht="15.75">
      <c r="A78" s="15"/>
      <c r="B78" s="39" t="s">
        <v>155</v>
      </c>
      <c r="C78" s="14"/>
      <c r="D78" s="9"/>
      <c r="E78" s="38"/>
      <c r="F78" s="9"/>
      <c r="G78" s="9">
        <v>0</v>
      </c>
      <c r="H78" s="9">
        <v>0</v>
      </c>
      <c r="I78" s="9"/>
    </row>
    <row r="79" spans="1:9" ht="15.75">
      <c r="A79" s="15"/>
      <c r="B79" s="39" t="s">
        <v>156</v>
      </c>
      <c r="C79" s="14"/>
      <c r="D79" s="9"/>
      <c r="E79" s="38">
        <v>30</v>
      </c>
      <c r="F79" s="9">
        <v>31</v>
      </c>
      <c r="G79" s="9">
        <v>0</v>
      </c>
      <c r="H79" s="9">
        <f t="shared" si="3"/>
        <v>103.33333333333334</v>
      </c>
      <c r="I79" s="9"/>
    </row>
    <row r="80" spans="1:9" ht="15.75">
      <c r="A80" s="15"/>
      <c r="B80" s="39" t="s">
        <v>157</v>
      </c>
      <c r="C80" s="14"/>
      <c r="D80" s="9"/>
      <c r="E80" s="38">
        <v>2</v>
      </c>
      <c r="F80" s="9">
        <v>2</v>
      </c>
      <c r="G80" s="9">
        <v>0</v>
      </c>
      <c r="H80" s="9">
        <f t="shared" si="3"/>
        <v>100</v>
      </c>
      <c r="I80" s="9"/>
    </row>
    <row r="81" spans="1:11" ht="15.75">
      <c r="A81" s="15" t="s">
        <v>73</v>
      </c>
      <c r="B81" s="18" t="s">
        <v>74</v>
      </c>
      <c r="C81" s="15" t="s">
        <v>45</v>
      </c>
      <c r="D81" s="12">
        <v>135</v>
      </c>
      <c r="E81" s="12">
        <v>133</v>
      </c>
      <c r="F81" s="12">
        <f>D81+F83</f>
        <v>149.5</v>
      </c>
      <c r="G81" s="12">
        <f t="shared" ref="G81:G139" si="4">F81/D81*100</f>
        <v>110.74074074074073</v>
      </c>
      <c r="H81" s="12">
        <f t="shared" si="3"/>
        <v>112.40601503759397</v>
      </c>
      <c r="I81" s="12"/>
    </row>
    <row r="82" spans="1:11" ht="15.75">
      <c r="A82" s="15"/>
      <c r="B82" s="59" t="s">
        <v>150</v>
      </c>
      <c r="C82" s="60" t="s">
        <v>17</v>
      </c>
      <c r="D82" s="12"/>
      <c r="E82" s="49">
        <v>113</v>
      </c>
      <c r="F82" s="9">
        <v>150</v>
      </c>
      <c r="G82" s="9">
        <v>0</v>
      </c>
      <c r="H82" s="9">
        <f t="shared" si="3"/>
        <v>132.74336283185841</v>
      </c>
      <c r="I82" s="12"/>
    </row>
    <row r="83" spans="1:11" ht="15.75">
      <c r="A83" s="15"/>
      <c r="B83" s="65" t="s">
        <v>151</v>
      </c>
      <c r="C83" s="14" t="s">
        <v>17</v>
      </c>
      <c r="D83" s="22">
        <v>54.9</v>
      </c>
      <c r="E83" s="49">
        <v>20</v>
      </c>
      <c r="F83" s="22">
        <v>14.5</v>
      </c>
      <c r="G83" s="9">
        <f t="shared" si="4"/>
        <v>26.411657559198542</v>
      </c>
      <c r="H83" s="9">
        <f t="shared" si="3"/>
        <v>72.5</v>
      </c>
      <c r="I83" s="9"/>
    </row>
    <row r="84" spans="1:11" ht="15.75">
      <c r="A84" s="15">
        <v>2</v>
      </c>
      <c r="B84" s="18" t="s">
        <v>75</v>
      </c>
      <c r="C84" s="15" t="s">
        <v>17</v>
      </c>
      <c r="D84" s="21">
        <v>7</v>
      </c>
      <c r="E84" s="12">
        <v>47</v>
      </c>
      <c r="F84" s="21">
        <v>3.5</v>
      </c>
      <c r="G84" s="12">
        <f t="shared" si="4"/>
        <v>50</v>
      </c>
      <c r="H84" s="12">
        <f t="shared" si="3"/>
        <v>7.4468085106382977</v>
      </c>
      <c r="I84" s="12"/>
      <c r="K84" s="6"/>
    </row>
    <row r="85" spans="1:11" ht="31.5">
      <c r="A85" s="66" t="s">
        <v>27</v>
      </c>
      <c r="B85" s="67" t="s">
        <v>158</v>
      </c>
      <c r="C85" s="68" t="s">
        <v>161</v>
      </c>
      <c r="D85" s="21"/>
      <c r="E85" s="69">
        <v>12</v>
      </c>
      <c r="F85" s="21"/>
      <c r="G85" s="12">
        <v>0</v>
      </c>
      <c r="H85" s="12">
        <f t="shared" si="3"/>
        <v>0</v>
      </c>
      <c r="I85" s="12"/>
      <c r="K85" s="6"/>
    </row>
    <row r="86" spans="1:11" ht="31.5">
      <c r="A86" s="14" t="s">
        <v>40</v>
      </c>
      <c r="B86" s="48" t="s">
        <v>159</v>
      </c>
      <c r="C86" s="68" t="s">
        <v>45</v>
      </c>
      <c r="D86" s="21"/>
      <c r="E86" s="70">
        <v>5</v>
      </c>
      <c r="F86" s="22">
        <v>3.5</v>
      </c>
      <c r="G86" s="9">
        <v>0</v>
      </c>
      <c r="H86" s="9">
        <f t="shared" si="3"/>
        <v>70</v>
      </c>
      <c r="I86" s="12"/>
      <c r="K86" s="6"/>
    </row>
    <row r="87" spans="1:11" ht="15.75">
      <c r="A87" s="14" t="s">
        <v>120</v>
      </c>
      <c r="B87" s="48" t="s">
        <v>160</v>
      </c>
      <c r="C87" s="68" t="s">
        <v>45</v>
      </c>
      <c r="D87" s="21"/>
      <c r="E87" s="70">
        <v>30</v>
      </c>
      <c r="F87" s="21"/>
      <c r="G87" s="12"/>
      <c r="H87" s="12">
        <f t="shared" si="3"/>
        <v>0</v>
      </c>
      <c r="I87" s="12"/>
      <c r="K87" s="6"/>
    </row>
    <row r="88" spans="1:11" ht="15.75">
      <c r="A88" s="17"/>
      <c r="B88" s="20" t="s">
        <v>72</v>
      </c>
      <c r="C88" s="17"/>
      <c r="D88" s="22">
        <v>7</v>
      </c>
      <c r="E88" s="69">
        <v>1</v>
      </c>
      <c r="F88" s="22">
        <v>0</v>
      </c>
      <c r="G88" s="12">
        <f t="shared" si="4"/>
        <v>0</v>
      </c>
      <c r="H88" s="12">
        <f t="shared" si="3"/>
        <v>0</v>
      </c>
      <c r="I88" s="9"/>
    </row>
    <row r="89" spans="1:11" ht="15.75">
      <c r="A89" s="15" t="s">
        <v>76</v>
      </c>
      <c r="B89" s="18" t="s">
        <v>77</v>
      </c>
      <c r="C89" s="17"/>
      <c r="D89" s="9"/>
      <c r="E89" s="9"/>
      <c r="F89" s="9"/>
      <c r="G89" s="12"/>
      <c r="H89" s="12"/>
      <c r="I89" s="9"/>
      <c r="K89" s="6"/>
    </row>
    <row r="90" spans="1:11" s="8" customFormat="1" ht="15.75">
      <c r="A90" s="15">
        <v>1</v>
      </c>
      <c r="B90" s="18" t="s">
        <v>78</v>
      </c>
      <c r="C90" s="15" t="s">
        <v>79</v>
      </c>
      <c r="D90" s="12">
        <f>D91+D92+D93</f>
        <v>1016</v>
      </c>
      <c r="E90" s="12">
        <f>E91+E92+E93+E94</f>
        <v>14000</v>
      </c>
      <c r="F90" s="12">
        <f>F91+F92+F93+F94</f>
        <v>14402</v>
      </c>
      <c r="G90" s="12">
        <f>F90/D90*100</f>
        <v>1417.51968503937</v>
      </c>
      <c r="H90" s="12">
        <f t="shared" si="3"/>
        <v>102.87142857142857</v>
      </c>
      <c r="I90" s="12"/>
    </row>
    <row r="91" spans="1:11" s="8" customFormat="1" ht="15.75">
      <c r="A91" s="17"/>
      <c r="B91" s="20" t="s">
        <v>80</v>
      </c>
      <c r="C91" s="17" t="s">
        <v>79</v>
      </c>
      <c r="D91" s="9">
        <v>118</v>
      </c>
      <c r="E91" s="54">
        <v>250</v>
      </c>
      <c r="F91" s="9">
        <v>109</v>
      </c>
      <c r="G91" s="9">
        <f t="shared" si="4"/>
        <v>92.372881355932208</v>
      </c>
      <c r="H91" s="9">
        <f>F91/E91*100</f>
        <v>43.6</v>
      </c>
      <c r="I91" s="9"/>
    </row>
    <row r="92" spans="1:11" s="8" customFormat="1" ht="15.75">
      <c r="A92" s="17"/>
      <c r="B92" s="20" t="s">
        <v>81</v>
      </c>
      <c r="C92" s="17" t="s">
        <v>79</v>
      </c>
      <c r="D92" s="9">
        <v>447</v>
      </c>
      <c r="E92" s="54">
        <v>750</v>
      </c>
      <c r="F92" s="9">
        <v>530</v>
      </c>
      <c r="G92" s="9">
        <f t="shared" si="4"/>
        <v>118.56823266219239</v>
      </c>
      <c r="H92" s="9">
        <f t="shared" si="3"/>
        <v>70.666666666666671</v>
      </c>
      <c r="I92" s="9"/>
    </row>
    <row r="93" spans="1:11" s="8" customFormat="1" ht="15.75">
      <c r="A93" s="17"/>
      <c r="B93" s="20" t="s">
        <v>82</v>
      </c>
      <c r="C93" s="17" t="s">
        <v>79</v>
      </c>
      <c r="D93" s="9">
        <v>451</v>
      </c>
      <c r="E93" s="54">
        <v>3000</v>
      </c>
      <c r="F93" s="9">
        <v>3753</v>
      </c>
      <c r="G93" s="9">
        <f t="shared" si="4"/>
        <v>832.15077605321517</v>
      </c>
      <c r="H93" s="9">
        <f t="shared" si="3"/>
        <v>125.1</v>
      </c>
      <c r="I93" s="9"/>
    </row>
    <row r="94" spans="1:11" s="8" customFormat="1" ht="15.75">
      <c r="A94" s="15">
        <v>2</v>
      </c>
      <c r="B94" s="24" t="s">
        <v>83</v>
      </c>
      <c r="C94" s="15" t="s">
        <v>79</v>
      </c>
      <c r="D94" s="12">
        <v>6275</v>
      </c>
      <c r="E94" s="54">
        <v>10000</v>
      </c>
      <c r="F94" s="12">
        <v>10010</v>
      </c>
      <c r="G94" s="12">
        <f t="shared" si="4"/>
        <v>159.5219123505976</v>
      </c>
      <c r="H94" s="12">
        <f t="shared" si="3"/>
        <v>100.1</v>
      </c>
      <c r="I94" s="12"/>
    </row>
    <row r="95" spans="1:11" ht="15.75">
      <c r="A95" s="15" t="s">
        <v>84</v>
      </c>
      <c r="B95" s="24" t="s">
        <v>85</v>
      </c>
      <c r="C95" s="15"/>
      <c r="D95" s="9"/>
      <c r="E95" s="9"/>
      <c r="F95" s="9"/>
      <c r="G95" s="12"/>
      <c r="H95" s="12"/>
      <c r="I95" s="9"/>
    </row>
    <row r="96" spans="1:11" ht="15.75">
      <c r="A96" s="17">
        <v>1</v>
      </c>
      <c r="B96" s="25" t="s">
        <v>86</v>
      </c>
      <c r="C96" s="17" t="s">
        <v>17</v>
      </c>
      <c r="D96" s="9">
        <v>14</v>
      </c>
      <c r="E96" s="61">
        <v>13</v>
      </c>
      <c r="F96" s="9">
        <v>14</v>
      </c>
      <c r="G96" s="9">
        <f t="shared" si="4"/>
        <v>100</v>
      </c>
      <c r="H96" s="9">
        <f t="shared" si="3"/>
        <v>107.69230769230769</v>
      </c>
      <c r="I96" s="9"/>
    </row>
    <row r="97" spans="1:9" ht="15.75">
      <c r="A97" s="17">
        <v>2</v>
      </c>
      <c r="B97" s="25" t="s">
        <v>87</v>
      </c>
      <c r="C97" s="17" t="s">
        <v>25</v>
      </c>
      <c r="D97" s="9">
        <v>28</v>
      </c>
      <c r="E97" s="11">
        <v>28</v>
      </c>
      <c r="F97" s="9">
        <v>28</v>
      </c>
      <c r="G97" s="9">
        <f t="shared" si="4"/>
        <v>100</v>
      </c>
      <c r="H97" s="9">
        <f t="shared" si="3"/>
        <v>100</v>
      </c>
      <c r="I97" s="9"/>
    </row>
    <row r="98" spans="1:9" ht="15.75">
      <c r="A98" s="17"/>
      <c r="B98" s="36" t="s">
        <v>88</v>
      </c>
      <c r="C98" s="17" t="s">
        <v>25</v>
      </c>
      <c r="D98" s="9">
        <v>23</v>
      </c>
      <c r="E98" s="71">
        <v>23</v>
      </c>
      <c r="F98" s="9">
        <v>23</v>
      </c>
      <c r="G98" s="9">
        <f t="shared" si="4"/>
        <v>100</v>
      </c>
      <c r="H98" s="9">
        <f t="shared" si="3"/>
        <v>100</v>
      </c>
      <c r="I98" s="9"/>
    </row>
    <row r="99" spans="1:9" ht="15.75">
      <c r="A99" s="17"/>
      <c r="B99" s="36" t="s">
        <v>89</v>
      </c>
      <c r="C99" s="17" t="s">
        <v>25</v>
      </c>
      <c r="D99" s="9">
        <v>5</v>
      </c>
      <c r="E99" s="9">
        <v>5</v>
      </c>
      <c r="F99" s="9">
        <v>5</v>
      </c>
      <c r="G99" s="9">
        <f t="shared" si="4"/>
        <v>100</v>
      </c>
      <c r="H99" s="9">
        <f t="shared" si="3"/>
        <v>100</v>
      </c>
      <c r="I99" s="9"/>
    </row>
    <row r="100" spans="1:9" ht="15.75">
      <c r="A100" s="40" t="s">
        <v>90</v>
      </c>
      <c r="B100" s="41" t="s">
        <v>91</v>
      </c>
      <c r="C100" s="40"/>
      <c r="D100" s="9"/>
      <c r="E100" s="9"/>
      <c r="F100" s="9"/>
      <c r="G100" s="12"/>
      <c r="H100" s="12"/>
      <c r="I100" s="9"/>
    </row>
    <row r="101" spans="1:9" ht="15.75">
      <c r="A101" s="40">
        <v>1</v>
      </c>
      <c r="B101" s="41" t="s">
        <v>92</v>
      </c>
      <c r="C101" s="40"/>
      <c r="D101" s="42"/>
      <c r="E101" s="12"/>
      <c r="F101" s="42"/>
      <c r="G101" s="12"/>
      <c r="H101" s="12"/>
      <c r="I101" s="12"/>
    </row>
    <row r="102" spans="1:9" ht="15.75">
      <c r="A102" s="43"/>
      <c r="B102" s="44" t="s">
        <v>93</v>
      </c>
      <c r="C102" s="17" t="s">
        <v>17</v>
      </c>
      <c r="D102" s="45">
        <v>26.5</v>
      </c>
      <c r="E102" s="9">
        <v>55</v>
      </c>
      <c r="F102" s="45">
        <v>16.03</v>
      </c>
      <c r="G102" s="12">
        <f t="shared" si="4"/>
        <v>60.490566037735846</v>
      </c>
      <c r="H102" s="12">
        <f t="shared" si="3"/>
        <v>29.145454545454548</v>
      </c>
      <c r="I102" s="46"/>
    </row>
    <row r="103" spans="1:9" ht="47.25">
      <c r="A103" s="62" t="s">
        <v>94</v>
      </c>
      <c r="B103" s="63" t="s">
        <v>162</v>
      </c>
      <c r="C103" s="62" t="s">
        <v>163</v>
      </c>
      <c r="D103" s="72"/>
      <c r="E103" s="47"/>
      <c r="F103" s="45"/>
      <c r="G103" s="12"/>
      <c r="H103" s="12"/>
      <c r="I103" s="46"/>
    </row>
    <row r="104" spans="1:9" ht="63">
      <c r="A104" s="13" t="s">
        <v>164</v>
      </c>
      <c r="B104" s="48" t="s">
        <v>165</v>
      </c>
      <c r="C104" s="14" t="s">
        <v>163</v>
      </c>
      <c r="D104" s="72"/>
      <c r="E104" s="73">
        <v>1</v>
      </c>
      <c r="F104" s="45">
        <v>0</v>
      </c>
      <c r="G104" s="12">
        <v>0</v>
      </c>
      <c r="H104" s="12">
        <f t="shared" si="3"/>
        <v>0</v>
      </c>
      <c r="I104" s="46"/>
    </row>
    <row r="105" spans="1:9" ht="15.75">
      <c r="A105" s="62">
        <v>1</v>
      </c>
      <c r="B105" s="63" t="s">
        <v>166</v>
      </c>
      <c r="C105" s="62"/>
      <c r="D105" s="72"/>
      <c r="E105" s="47"/>
      <c r="F105" s="45"/>
      <c r="G105" s="12"/>
      <c r="H105" s="12"/>
      <c r="I105" s="46"/>
    </row>
    <row r="106" spans="1:9" ht="15.75">
      <c r="A106" s="13" t="s">
        <v>164</v>
      </c>
      <c r="B106" s="48" t="s">
        <v>167</v>
      </c>
      <c r="C106" s="14" t="s">
        <v>168</v>
      </c>
      <c r="D106" s="72"/>
      <c r="E106" s="73">
        <v>2</v>
      </c>
      <c r="F106" s="45"/>
      <c r="G106" s="12"/>
      <c r="H106" s="12">
        <f t="shared" si="3"/>
        <v>0</v>
      </c>
      <c r="I106" s="46"/>
    </row>
    <row r="107" spans="1:9" ht="31.5">
      <c r="A107" s="74" t="s">
        <v>164</v>
      </c>
      <c r="B107" s="48" t="s">
        <v>169</v>
      </c>
      <c r="C107" s="14" t="s">
        <v>168</v>
      </c>
      <c r="D107" s="72">
        <v>1</v>
      </c>
      <c r="E107" s="48">
        <v>1</v>
      </c>
      <c r="F107" s="9">
        <v>1</v>
      </c>
      <c r="G107" s="9">
        <f t="shared" si="4"/>
        <v>100</v>
      </c>
      <c r="H107" s="9">
        <f t="shared" si="3"/>
        <v>100</v>
      </c>
      <c r="I107" s="46"/>
    </row>
    <row r="108" spans="1:9" ht="18.75">
      <c r="A108" s="74" t="s">
        <v>164</v>
      </c>
      <c r="B108" s="48" t="s">
        <v>170</v>
      </c>
      <c r="C108" s="14" t="s">
        <v>171</v>
      </c>
      <c r="D108" s="72"/>
      <c r="E108" s="75">
        <v>11</v>
      </c>
      <c r="F108" s="45"/>
      <c r="G108" s="9"/>
      <c r="H108" s="9">
        <f t="shared" si="3"/>
        <v>0</v>
      </c>
      <c r="I108" s="46"/>
    </row>
    <row r="109" spans="1:9" ht="31.5">
      <c r="A109" s="13" t="s">
        <v>164</v>
      </c>
      <c r="B109" s="48" t="s">
        <v>172</v>
      </c>
      <c r="C109" s="14" t="s">
        <v>171</v>
      </c>
      <c r="D109" s="72">
        <v>4</v>
      </c>
      <c r="E109" s="73">
        <v>4</v>
      </c>
      <c r="F109" s="9">
        <v>4</v>
      </c>
      <c r="G109" s="9">
        <f t="shared" si="4"/>
        <v>100</v>
      </c>
      <c r="H109" s="9">
        <f t="shared" si="3"/>
        <v>100</v>
      </c>
      <c r="I109" s="46"/>
    </row>
    <row r="110" spans="1:9" ht="15.75">
      <c r="A110" s="15" t="s">
        <v>173</v>
      </c>
      <c r="B110" s="18" t="s">
        <v>95</v>
      </c>
      <c r="C110" s="15"/>
      <c r="D110" s="9"/>
      <c r="E110" s="9"/>
      <c r="F110" s="9"/>
      <c r="G110" s="12"/>
      <c r="H110" s="12"/>
      <c r="I110" s="9"/>
    </row>
    <row r="111" spans="1:9" ht="31.5">
      <c r="A111" s="17">
        <v>1</v>
      </c>
      <c r="B111" s="20" t="s">
        <v>96</v>
      </c>
      <c r="C111" s="17" t="s">
        <v>97</v>
      </c>
      <c r="D111" s="9">
        <v>0</v>
      </c>
      <c r="E111" s="9"/>
      <c r="F111" s="9"/>
      <c r="G111" s="12">
        <v>0</v>
      </c>
      <c r="H111" s="12">
        <v>0</v>
      </c>
      <c r="I111" s="9"/>
    </row>
    <row r="112" spans="1:9" ht="31.5">
      <c r="A112" s="15" t="s">
        <v>10</v>
      </c>
      <c r="B112" s="16" t="s">
        <v>98</v>
      </c>
      <c r="C112" s="17"/>
      <c r="D112" s="9"/>
      <c r="E112" s="9"/>
      <c r="F112" s="9"/>
      <c r="G112" s="12"/>
      <c r="H112" s="12">
        <v>0</v>
      </c>
      <c r="I112" s="9"/>
    </row>
    <row r="113" spans="1:9" ht="31.5">
      <c r="A113" s="15" t="s">
        <v>13</v>
      </c>
      <c r="B113" s="18" t="s">
        <v>99</v>
      </c>
      <c r="C113" s="15"/>
      <c r="D113" s="9"/>
      <c r="E113" s="9"/>
      <c r="F113" s="9"/>
      <c r="G113" s="12"/>
      <c r="H113" s="12"/>
      <c r="I113" s="9"/>
    </row>
    <row r="114" spans="1:9" ht="15.75">
      <c r="A114" s="17">
        <v>1</v>
      </c>
      <c r="B114" s="20" t="s">
        <v>100</v>
      </c>
      <c r="C114" s="17"/>
      <c r="D114" s="9">
        <v>885</v>
      </c>
      <c r="E114" s="9"/>
      <c r="F114" s="9">
        <v>957</v>
      </c>
      <c r="G114" s="9">
        <f t="shared" si="4"/>
        <v>108.13559322033899</v>
      </c>
      <c r="H114" s="9">
        <v>0</v>
      </c>
      <c r="I114" s="9"/>
    </row>
    <row r="115" spans="1:9" ht="15.75">
      <c r="A115" s="17">
        <v>2</v>
      </c>
      <c r="B115" s="20" t="s">
        <v>101</v>
      </c>
      <c r="C115" s="17" t="s">
        <v>102</v>
      </c>
      <c r="D115" s="9">
        <v>4160</v>
      </c>
      <c r="E115" s="49">
        <v>3989</v>
      </c>
      <c r="F115" s="9">
        <v>4343</v>
      </c>
      <c r="G115" s="9">
        <f t="shared" si="4"/>
        <v>104.39903846153847</v>
      </c>
      <c r="H115" s="9">
        <f t="shared" si="3"/>
        <v>108.8744046126849</v>
      </c>
      <c r="I115" s="9"/>
    </row>
    <row r="116" spans="1:9" ht="15.75">
      <c r="A116" s="17">
        <v>3</v>
      </c>
      <c r="B116" s="20" t="s">
        <v>103</v>
      </c>
      <c r="C116" s="17" t="s">
        <v>102</v>
      </c>
      <c r="D116" s="9">
        <v>4341</v>
      </c>
      <c r="E116" s="49">
        <v>4181</v>
      </c>
      <c r="F116" s="9">
        <v>4519</v>
      </c>
      <c r="G116" s="9">
        <f t="shared" si="4"/>
        <v>104.10043768716886</v>
      </c>
      <c r="H116" s="9">
        <f t="shared" si="3"/>
        <v>108.08419038507535</v>
      </c>
      <c r="I116" s="9"/>
    </row>
    <row r="117" spans="1:9" ht="31.5">
      <c r="A117" s="17">
        <v>4</v>
      </c>
      <c r="B117" s="20" t="s">
        <v>104</v>
      </c>
      <c r="C117" s="17" t="s">
        <v>102</v>
      </c>
      <c r="D117" s="9">
        <v>4250</v>
      </c>
      <c r="E117" s="49">
        <f t="shared" ref="E117" si="5">(E115+E116)/2</f>
        <v>4085</v>
      </c>
      <c r="F117" s="9">
        <v>4431</v>
      </c>
      <c r="G117" s="9">
        <f t="shared" si="4"/>
        <v>104.25882352941176</v>
      </c>
      <c r="H117" s="9">
        <f t="shared" si="3"/>
        <v>108.47001223990209</v>
      </c>
      <c r="I117" s="9"/>
    </row>
    <row r="118" spans="1:9" s="8" customFormat="1" ht="15.75">
      <c r="A118" s="15" t="s">
        <v>56</v>
      </c>
      <c r="B118" s="18" t="s">
        <v>105</v>
      </c>
      <c r="C118" s="15"/>
      <c r="D118" s="9"/>
      <c r="E118" s="9"/>
      <c r="F118" s="9"/>
      <c r="G118" s="12"/>
      <c r="H118" s="12"/>
      <c r="I118" s="9"/>
    </row>
    <row r="119" spans="1:9" s="8" customFormat="1" ht="15.75">
      <c r="A119" s="17">
        <v>1</v>
      </c>
      <c r="B119" s="20" t="s">
        <v>175</v>
      </c>
      <c r="C119" s="17" t="s">
        <v>174</v>
      </c>
      <c r="D119" s="9">
        <v>2</v>
      </c>
      <c r="E119" s="9">
        <v>1</v>
      </c>
      <c r="F119" s="9">
        <v>1</v>
      </c>
      <c r="G119" s="9">
        <f t="shared" si="4"/>
        <v>50</v>
      </c>
      <c r="H119" s="9">
        <f t="shared" si="3"/>
        <v>100</v>
      </c>
      <c r="I119" s="9"/>
    </row>
    <row r="120" spans="1:9" s="8" customFormat="1" ht="15.75">
      <c r="A120" s="15" t="s">
        <v>76</v>
      </c>
      <c r="B120" s="18" t="s">
        <v>107</v>
      </c>
      <c r="C120" s="17"/>
      <c r="D120" s="9"/>
      <c r="E120" s="9"/>
      <c r="F120" s="9"/>
      <c r="G120" s="12"/>
      <c r="H120" s="12"/>
      <c r="I120" s="9"/>
    </row>
    <row r="121" spans="1:9" s="8" customFormat="1" ht="31.5">
      <c r="A121" s="50">
        <v>1</v>
      </c>
      <c r="B121" s="51" t="s">
        <v>108</v>
      </c>
      <c r="C121" s="17" t="s">
        <v>106</v>
      </c>
      <c r="D121" s="45">
        <v>7.95</v>
      </c>
      <c r="E121" s="9">
        <v>8</v>
      </c>
      <c r="F121" s="22">
        <v>3.9</v>
      </c>
      <c r="G121" s="9">
        <f>F121/D121*100</f>
        <v>49.056603773584904</v>
      </c>
      <c r="H121" s="9">
        <f>F121/E121*100</f>
        <v>48.75</v>
      </c>
      <c r="I121" s="9"/>
    </row>
    <row r="122" spans="1:9" s="8" customFormat="1" ht="47.25">
      <c r="A122" s="50">
        <v>2</v>
      </c>
      <c r="B122" s="51" t="s">
        <v>109</v>
      </c>
      <c r="C122" s="17" t="s">
        <v>106</v>
      </c>
      <c r="D122" s="45">
        <v>19.96</v>
      </c>
      <c r="E122" s="45"/>
      <c r="F122" s="45">
        <v>16.2</v>
      </c>
      <c r="G122" s="9">
        <f t="shared" si="4"/>
        <v>81.162324649298583</v>
      </c>
      <c r="H122" s="9">
        <v>0</v>
      </c>
      <c r="I122" s="9"/>
    </row>
    <row r="123" spans="1:9" ht="15.75">
      <c r="A123" s="15" t="s">
        <v>84</v>
      </c>
      <c r="B123" s="18" t="s">
        <v>110</v>
      </c>
      <c r="C123" s="15"/>
      <c r="D123" s="9"/>
      <c r="E123" s="9"/>
      <c r="F123" s="9"/>
      <c r="G123" s="12"/>
      <c r="H123" s="12"/>
      <c r="I123" s="9"/>
    </row>
    <row r="124" spans="1:9" ht="31.5">
      <c r="A124" s="17">
        <v>1</v>
      </c>
      <c r="B124" s="20" t="s">
        <v>111</v>
      </c>
      <c r="C124" s="17" t="s">
        <v>112</v>
      </c>
      <c r="D124" s="9">
        <v>1366</v>
      </c>
      <c r="E124" s="9">
        <f>E125+E130+E131</f>
        <v>1430</v>
      </c>
      <c r="F124" s="9">
        <f>F125+F130+F131</f>
        <v>1393</v>
      </c>
      <c r="G124" s="9">
        <f t="shared" si="4"/>
        <v>101.97657393850659</v>
      </c>
      <c r="H124" s="9">
        <f>F124/E124*100</f>
        <v>97.412587412587413</v>
      </c>
      <c r="I124" s="9"/>
    </row>
    <row r="125" spans="1:9" ht="31.5">
      <c r="A125" s="17" t="s">
        <v>27</v>
      </c>
      <c r="B125" s="20" t="s">
        <v>113</v>
      </c>
      <c r="C125" s="17" t="s">
        <v>112</v>
      </c>
      <c r="D125" s="9">
        <v>483</v>
      </c>
      <c r="E125" s="52">
        <f t="shared" ref="E125" si="6">E126+E128</f>
        <v>500</v>
      </c>
      <c r="F125" s="9">
        <v>453</v>
      </c>
      <c r="G125" s="9">
        <f t="shared" si="4"/>
        <v>93.788819875776397</v>
      </c>
      <c r="H125" s="9">
        <f t="shared" si="3"/>
        <v>90.600000000000009</v>
      </c>
      <c r="I125" s="9"/>
    </row>
    <row r="126" spans="1:9" ht="15.75">
      <c r="A126" s="31" t="s">
        <v>114</v>
      </c>
      <c r="B126" s="20" t="s">
        <v>115</v>
      </c>
      <c r="C126" s="17" t="s">
        <v>116</v>
      </c>
      <c r="D126" s="9">
        <v>50</v>
      </c>
      <c r="E126" s="53">
        <v>55</v>
      </c>
      <c r="F126" s="9">
        <v>50</v>
      </c>
      <c r="G126" s="9">
        <f t="shared" si="4"/>
        <v>100</v>
      </c>
      <c r="H126" s="9">
        <f t="shared" si="3"/>
        <v>90.909090909090907</v>
      </c>
      <c r="I126" s="9"/>
    </row>
    <row r="127" spans="1:9" ht="15.75">
      <c r="A127" s="31"/>
      <c r="B127" s="23" t="s">
        <v>117</v>
      </c>
      <c r="C127" s="17" t="s">
        <v>116</v>
      </c>
      <c r="D127" s="9">
        <v>433</v>
      </c>
      <c r="E127" s="53">
        <v>55</v>
      </c>
      <c r="F127" s="9">
        <v>50</v>
      </c>
      <c r="G127" s="9">
        <f t="shared" si="4"/>
        <v>11.547344110854503</v>
      </c>
      <c r="H127" s="9">
        <f t="shared" si="3"/>
        <v>90.909090909090907</v>
      </c>
      <c r="I127" s="9"/>
    </row>
    <row r="128" spans="1:9" ht="15.75">
      <c r="A128" s="17" t="s">
        <v>114</v>
      </c>
      <c r="B128" s="20" t="s">
        <v>118</v>
      </c>
      <c r="C128" s="17" t="s">
        <v>116</v>
      </c>
      <c r="D128" s="9">
        <v>433</v>
      </c>
      <c r="E128" s="54">
        <v>445</v>
      </c>
      <c r="F128" s="9">
        <v>403</v>
      </c>
      <c r="G128" s="9">
        <f t="shared" si="4"/>
        <v>93.071593533487302</v>
      </c>
      <c r="H128" s="9">
        <f t="shared" si="3"/>
        <v>90.561797752808985</v>
      </c>
      <c r="I128" s="9"/>
    </row>
    <row r="129" spans="1:9" ht="15.75">
      <c r="A129" s="17"/>
      <c r="B129" s="23" t="s">
        <v>117</v>
      </c>
      <c r="C129" s="17" t="s">
        <v>116</v>
      </c>
      <c r="D129" s="9">
        <v>433</v>
      </c>
      <c r="E129" s="54">
        <v>445</v>
      </c>
      <c r="F129" s="9">
        <v>403</v>
      </c>
      <c r="G129" s="9">
        <f t="shared" si="4"/>
        <v>93.071593533487302</v>
      </c>
      <c r="H129" s="9">
        <f t="shared" si="3"/>
        <v>90.561797752808985</v>
      </c>
      <c r="I129" s="9"/>
    </row>
    <row r="130" spans="1:9" ht="31.5">
      <c r="A130" s="17" t="s">
        <v>40</v>
      </c>
      <c r="B130" s="20" t="s">
        <v>119</v>
      </c>
      <c r="C130" s="17" t="s">
        <v>112</v>
      </c>
      <c r="D130" s="9">
        <v>546</v>
      </c>
      <c r="E130" s="54">
        <v>555</v>
      </c>
      <c r="F130" s="9">
        <v>601</v>
      </c>
      <c r="G130" s="9">
        <f t="shared" si="4"/>
        <v>110.07326007326009</v>
      </c>
      <c r="H130" s="9">
        <f t="shared" si="3"/>
        <v>108.2882882882883</v>
      </c>
      <c r="I130" s="9"/>
    </row>
    <row r="131" spans="1:9" ht="31.5">
      <c r="A131" s="17" t="s">
        <v>120</v>
      </c>
      <c r="B131" s="20" t="s">
        <v>121</v>
      </c>
      <c r="C131" s="17" t="s">
        <v>112</v>
      </c>
      <c r="D131" s="9">
        <v>337</v>
      </c>
      <c r="E131" s="54">
        <v>375</v>
      </c>
      <c r="F131" s="9">
        <v>339</v>
      </c>
      <c r="G131" s="9">
        <f t="shared" si="4"/>
        <v>100.59347181008901</v>
      </c>
      <c r="H131" s="9">
        <f t="shared" si="3"/>
        <v>90.4</v>
      </c>
      <c r="I131" s="9"/>
    </row>
    <row r="132" spans="1:9" ht="31.5">
      <c r="A132" s="17" t="s">
        <v>122</v>
      </c>
      <c r="B132" s="20" t="s">
        <v>123</v>
      </c>
      <c r="C132" s="17" t="s">
        <v>112</v>
      </c>
      <c r="D132" s="9">
        <v>0</v>
      </c>
      <c r="E132" s="54">
        <v>13</v>
      </c>
      <c r="F132" s="9">
        <v>0</v>
      </c>
      <c r="G132" s="12">
        <v>0</v>
      </c>
      <c r="H132" s="12">
        <f t="shared" si="3"/>
        <v>0</v>
      </c>
      <c r="I132" s="9"/>
    </row>
    <row r="133" spans="1:9" ht="31.5">
      <c r="A133" s="17">
        <v>2</v>
      </c>
      <c r="B133" s="20" t="s">
        <v>124</v>
      </c>
      <c r="C133" s="17" t="s">
        <v>106</v>
      </c>
      <c r="D133" s="9">
        <v>100</v>
      </c>
      <c r="E133" s="9">
        <v>100</v>
      </c>
      <c r="F133" s="9">
        <v>100</v>
      </c>
      <c r="G133" s="9">
        <f t="shared" si="4"/>
        <v>100</v>
      </c>
      <c r="H133" s="9">
        <f t="shared" si="3"/>
        <v>100</v>
      </c>
      <c r="I133" s="9"/>
    </row>
    <row r="134" spans="1:9" ht="15.75">
      <c r="A134" s="15" t="s">
        <v>90</v>
      </c>
      <c r="B134" s="18" t="s">
        <v>125</v>
      </c>
      <c r="C134" s="17"/>
      <c r="D134" s="9"/>
      <c r="E134" s="9"/>
      <c r="F134" s="9"/>
      <c r="G134" s="12"/>
      <c r="H134" s="12"/>
      <c r="I134" s="9"/>
    </row>
    <row r="135" spans="1:9" ht="31.5">
      <c r="A135" s="17"/>
      <c r="B135" s="33" t="s">
        <v>126</v>
      </c>
      <c r="C135" s="17" t="s">
        <v>106</v>
      </c>
      <c r="D135" s="9">
        <v>100</v>
      </c>
      <c r="E135" s="9">
        <v>100</v>
      </c>
      <c r="F135" s="9">
        <v>100</v>
      </c>
      <c r="G135" s="9">
        <f t="shared" si="4"/>
        <v>100</v>
      </c>
      <c r="H135" s="9">
        <f t="shared" si="3"/>
        <v>100</v>
      </c>
      <c r="I135" s="9"/>
    </row>
    <row r="136" spans="1:9" ht="31.5">
      <c r="A136" s="17">
        <v>3</v>
      </c>
      <c r="B136" s="25" t="s">
        <v>127</v>
      </c>
      <c r="C136" s="17" t="s">
        <v>106</v>
      </c>
      <c r="D136" s="9">
        <v>100</v>
      </c>
      <c r="E136" s="9">
        <v>100</v>
      </c>
      <c r="F136" s="9">
        <v>100</v>
      </c>
      <c r="G136" s="9">
        <f t="shared" si="4"/>
        <v>100</v>
      </c>
      <c r="H136" s="9">
        <f t="shared" si="3"/>
        <v>100</v>
      </c>
      <c r="I136" s="9"/>
    </row>
    <row r="137" spans="1:9" ht="47.25">
      <c r="A137" s="15" t="s">
        <v>94</v>
      </c>
      <c r="B137" s="55" t="s">
        <v>128</v>
      </c>
      <c r="C137" s="16"/>
      <c r="D137" s="9"/>
      <c r="E137" s="9"/>
      <c r="F137" s="9"/>
      <c r="G137" s="12"/>
      <c r="H137" s="12"/>
      <c r="I137" s="9"/>
    </row>
    <row r="138" spans="1:9" ht="15.75">
      <c r="A138" s="15">
        <v>1</v>
      </c>
      <c r="B138" s="56" t="s">
        <v>129</v>
      </c>
      <c r="C138" s="57"/>
      <c r="D138" s="9"/>
      <c r="E138" s="9"/>
      <c r="F138" s="9"/>
      <c r="G138" s="12"/>
      <c r="H138" s="12"/>
      <c r="I138" s="9"/>
    </row>
    <row r="139" spans="1:9" ht="31.5">
      <c r="A139" s="17"/>
      <c r="B139" s="36" t="s">
        <v>130</v>
      </c>
      <c r="C139" s="57" t="s">
        <v>131</v>
      </c>
      <c r="D139" s="9">
        <v>802</v>
      </c>
      <c r="E139" s="9"/>
      <c r="F139" s="9">
        <v>725</v>
      </c>
      <c r="G139" s="9">
        <f t="shared" si="4"/>
        <v>90.399002493765593</v>
      </c>
      <c r="H139" s="9">
        <v>0</v>
      </c>
      <c r="I139" s="9"/>
    </row>
    <row r="140" spans="1:9" ht="31.5">
      <c r="A140" s="17">
        <v>1.1000000000000001</v>
      </c>
      <c r="B140" s="36" t="s">
        <v>132</v>
      </c>
      <c r="C140" s="58" t="s">
        <v>106</v>
      </c>
      <c r="D140" s="22">
        <v>92.82</v>
      </c>
      <c r="E140" s="9">
        <v>91.5</v>
      </c>
      <c r="F140" s="22">
        <v>91.5</v>
      </c>
      <c r="G140" s="9">
        <f t="shared" ref="G140:G144" si="7">F140/D140*100</f>
        <v>98.577892695539759</v>
      </c>
      <c r="H140" s="9">
        <f t="shared" ref="H140:H144" si="8">F140/E140*100</f>
        <v>100</v>
      </c>
      <c r="I140" s="9"/>
    </row>
    <row r="141" spans="1:9" ht="31.5">
      <c r="A141" s="17"/>
      <c r="B141" s="36" t="s">
        <v>133</v>
      </c>
      <c r="C141" s="57" t="s">
        <v>134</v>
      </c>
      <c r="D141" s="9">
        <v>0</v>
      </c>
      <c r="E141" s="9">
        <v>100</v>
      </c>
      <c r="F141" s="9">
        <v>100</v>
      </c>
      <c r="G141" s="9">
        <v>0</v>
      </c>
      <c r="H141" s="9">
        <f t="shared" si="8"/>
        <v>100</v>
      </c>
      <c r="I141" s="9"/>
    </row>
    <row r="142" spans="1:9" ht="31.5">
      <c r="A142" s="17">
        <v>1.2</v>
      </c>
      <c r="B142" s="36" t="s">
        <v>135</v>
      </c>
      <c r="C142" s="58" t="s">
        <v>106</v>
      </c>
      <c r="D142" s="9">
        <v>100</v>
      </c>
      <c r="E142" s="9"/>
      <c r="F142" s="9">
        <v>100</v>
      </c>
      <c r="G142" s="9">
        <f t="shared" si="7"/>
        <v>100</v>
      </c>
      <c r="H142" s="9">
        <v>0</v>
      </c>
      <c r="I142" s="9"/>
    </row>
    <row r="143" spans="1:9" ht="15.75">
      <c r="A143" s="17">
        <v>1.3</v>
      </c>
      <c r="B143" s="36" t="s">
        <v>136</v>
      </c>
      <c r="C143" s="57" t="s">
        <v>137</v>
      </c>
      <c r="D143" s="9">
        <v>0</v>
      </c>
      <c r="E143" s="9"/>
      <c r="F143" s="9"/>
      <c r="G143" s="9">
        <v>0</v>
      </c>
      <c r="H143" s="9">
        <v>0</v>
      </c>
      <c r="I143" s="9"/>
    </row>
    <row r="144" spans="1:9" ht="31.5">
      <c r="A144" s="17">
        <v>1.4</v>
      </c>
      <c r="B144" s="20" t="s">
        <v>138</v>
      </c>
      <c r="C144" s="17" t="s">
        <v>139</v>
      </c>
      <c r="D144" s="9">
        <v>5</v>
      </c>
      <c r="E144" s="9">
        <v>5</v>
      </c>
      <c r="F144" s="9">
        <v>5</v>
      </c>
      <c r="G144" s="9">
        <f t="shared" si="7"/>
        <v>100</v>
      </c>
      <c r="H144" s="9">
        <f t="shared" si="8"/>
        <v>100</v>
      </c>
      <c r="I144" s="9"/>
    </row>
  </sheetData>
  <mergeCells count="12">
    <mergeCell ref="G6:H6"/>
    <mergeCell ref="I6:I7"/>
    <mergeCell ref="A1:B1"/>
    <mergeCell ref="D1:I1"/>
    <mergeCell ref="A2:B2"/>
    <mergeCell ref="D2:I2"/>
    <mergeCell ref="A5:I5"/>
    <mergeCell ref="A6:A7"/>
    <mergeCell ref="B6:B7"/>
    <mergeCell ref="C6:C7"/>
    <mergeCell ref="D6:D7"/>
    <mergeCell ref="E6:F6"/>
  </mergeCells>
  <pageMargins left="0.67" right="0.23" top="0.74803149606299213" bottom="0.74803149606299213" header="0.31496062992125984" footer="0.31496062992125984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minhthuong110stq@gmail.com</dc:creator>
  <cp:lastModifiedBy>minhthuong110stq@gmail.com</cp:lastModifiedBy>
  <cp:lastPrinted>2024-12-10T02:19:57Z</cp:lastPrinted>
  <dcterms:created xsi:type="dcterms:W3CDTF">2024-12-10T00:58:22Z</dcterms:created>
  <dcterms:modified xsi:type="dcterms:W3CDTF">2024-12-10T07:16:47Z</dcterms:modified>
</cp:coreProperties>
</file>